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geltner\Documents\BOOK_3e\DG_3e_work\Ch05\"/>
    </mc:Choice>
  </mc:AlternateContent>
  <bookViews>
    <workbookView xWindow="-12" yWindow="-12" windowWidth="7440" windowHeight="4548"/>
  </bookViews>
  <sheets>
    <sheet name="Exh5-9" sheetId="2" r:id="rId1"/>
    <sheet name="Herengracht Index" sheetId="1" r:id="rId2"/>
    <sheet name="Manh100yrOffIndx(Wheaton)" sheetId="3" r:id="rId3"/>
    <sheet name="NCREIFNOI&amp;Pchg" sheetId="4" r:id="rId4"/>
  </sheets>
  <externalReferences>
    <externalReference r:id="rId5"/>
    <externalReference r:id="rId6"/>
  </externalReferences>
  <definedNames>
    <definedName name="_xlnm.Print_Area" localSheetId="1">'Herengracht Index'!$I$23:$J$369</definedName>
  </definedNames>
  <calcPr calcId="152511" concurrentCalc="0"/>
</workbook>
</file>

<file path=xl/calcChain.xml><?xml version="1.0" encoding="utf-8"?>
<calcChain xmlns="http://schemas.openxmlformats.org/spreadsheetml/2006/main">
  <c r="C12" i="3" l="1"/>
  <c r="C13" i="3"/>
  <c r="F13" i="3"/>
  <c r="D13" i="3"/>
  <c r="D12" i="3"/>
  <c r="F12" i="3"/>
  <c r="C11" i="3"/>
  <c r="D11" i="3"/>
  <c r="F11" i="3"/>
  <c r="C10" i="3"/>
  <c r="D10" i="3"/>
  <c r="F10" i="3"/>
  <c r="C9" i="3"/>
  <c r="D9" i="3"/>
  <c r="F9" i="3"/>
  <c r="C8" i="3"/>
  <c r="D8" i="3"/>
  <c r="F8" i="3"/>
  <c r="C7" i="3"/>
  <c r="D7" i="3"/>
  <c r="F7" i="3"/>
  <c r="C6" i="3"/>
  <c r="D6" i="3"/>
  <c r="F6" i="3"/>
  <c r="C5" i="3"/>
  <c r="D5" i="3"/>
  <c r="F5" i="3"/>
  <c r="C4" i="3"/>
  <c r="D4" i="3"/>
  <c r="F4" i="3"/>
  <c r="D3" i="3"/>
  <c r="F3" i="3"/>
  <c r="C2" i="3"/>
  <c r="D2" i="3"/>
  <c r="F2" i="3"/>
  <c r="E13" i="1"/>
  <c r="B14" i="1"/>
  <c r="E14" i="1"/>
  <c r="E15" i="1"/>
  <c r="E16" i="1"/>
  <c r="E17" i="1"/>
  <c r="E18" i="1"/>
  <c r="E19" i="1"/>
  <c r="B20" i="1"/>
  <c r="E20" i="1"/>
  <c r="E21" i="1"/>
  <c r="E22" i="1"/>
  <c r="B23" i="1"/>
  <c r="E23" i="1"/>
  <c r="E24" i="1"/>
  <c r="B25" i="1"/>
  <c r="E25" i="1"/>
  <c r="E26" i="1"/>
  <c r="E27" i="1"/>
  <c r="E28" i="1"/>
  <c r="B29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B69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B341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G295" i="1"/>
  <c r="F295" i="1"/>
  <c r="G296" i="1"/>
  <c r="F296" i="1"/>
  <c r="G297" i="1"/>
  <c r="F297" i="1"/>
  <c r="G298" i="1"/>
  <c r="F298" i="1"/>
  <c r="G299" i="1"/>
  <c r="F299" i="1"/>
  <c r="G300" i="1"/>
  <c r="F300" i="1"/>
  <c r="G301" i="1"/>
  <c r="F301" i="1"/>
  <c r="G302" i="1"/>
  <c r="F302" i="1"/>
  <c r="G303" i="1"/>
  <c r="F303" i="1"/>
  <c r="G304" i="1"/>
  <c r="F304" i="1"/>
  <c r="G305" i="1"/>
  <c r="F305" i="1"/>
  <c r="G306" i="1"/>
  <c r="F306" i="1"/>
  <c r="G307" i="1"/>
  <c r="F307" i="1"/>
  <c r="G308" i="1"/>
  <c r="F308" i="1"/>
  <c r="G309" i="1"/>
  <c r="F309" i="1"/>
  <c r="G310" i="1"/>
  <c r="F310" i="1"/>
  <c r="G311" i="1"/>
  <c r="F311" i="1"/>
  <c r="G312" i="1"/>
  <c r="F312" i="1"/>
  <c r="G313" i="1"/>
  <c r="F313" i="1"/>
  <c r="G314" i="1"/>
  <c r="F314" i="1"/>
  <c r="G315" i="1"/>
  <c r="F315" i="1"/>
  <c r="G316" i="1"/>
  <c r="F316" i="1"/>
  <c r="G317" i="1"/>
  <c r="F317" i="1"/>
  <c r="G318" i="1"/>
  <c r="F318" i="1"/>
  <c r="G319" i="1"/>
  <c r="F319" i="1"/>
  <c r="G320" i="1"/>
  <c r="F320" i="1"/>
  <c r="G321" i="1"/>
  <c r="F321" i="1"/>
  <c r="G322" i="1"/>
  <c r="F322" i="1"/>
  <c r="G323" i="1"/>
  <c r="F323" i="1"/>
  <c r="G324" i="1"/>
  <c r="F324" i="1"/>
  <c r="G325" i="1"/>
  <c r="F325" i="1"/>
  <c r="G326" i="1"/>
  <c r="F326" i="1"/>
  <c r="G327" i="1"/>
  <c r="F327" i="1"/>
  <c r="G328" i="1"/>
  <c r="F328" i="1"/>
  <c r="G329" i="1"/>
  <c r="F329" i="1"/>
  <c r="G330" i="1"/>
  <c r="F330" i="1"/>
  <c r="G331" i="1"/>
  <c r="F331" i="1"/>
  <c r="G332" i="1"/>
  <c r="F332" i="1"/>
  <c r="G333" i="1"/>
  <c r="F333" i="1"/>
  <c r="G334" i="1"/>
  <c r="F334" i="1"/>
  <c r="G335" i="1"/>
  <c r="F335" i="1"/>
  <c r="G336" i="1"/>
  <c r="F336" i="1"/>
  <c r="G337" i="1"/>
  <c r="F337" i="1"/>
  <c r="G338" i="1"/>
  <c r="F338" i="1"/>
  <c r="G339" i="1"/>
  <c r="F339" i="1"/>
  <c r="G340" i="1"/>
  <c r="F340" i="1"/>
  <c r="G341" i="1"/>
  <c r="F341" i="1"/>
  <c r="G342" i="1"/>
  <c r="F342" i="1"/>
  <c r="G343" i="1"/>
  <c r="F343" i="1"/>
  <c r="G344" i="1"/>
  <c r="F344" i="1"/>
  <c r="G345" i="1"/>
  <c r="F345" i="1"/>
  <c r="G346" i="1"/>
  <c r="F346" i="1"/>
  <c r="G347" i="1"/>
  <c r="F347" i="1"/>
  <c r="G348" i="1"/>
  <c r="F348" i="1"/>
  <c r="G349" i="1"/>
  <c r="F349" i="1"/>
  <c r="G350" i="1"/>
  <c r="F350" i="1"/>
  <c r="G351" i="1"/>
  <c r="F351" i="1"/>
  <c r="G352" i="1"/>
  <c r="F352" i="1"/>
  <c r="G353" i="1"/>
  <c r="F353" i="1"/>
  <c r="G354" i="1"/>
  <c r="F354" i="1"/>
  <c r="G355" i="1"/>
  <c r="F355" i="1"/>
  <c r="G356" i="1"/>
  <c r="F356" i="1"/>
  <c r="G357" i="1"/>
  <c r="F357" i="1"/>
  <c r="G358" i="1"/>
  <c r="F358" i="1"/>
  <c r="G359" i="1"/>
  <c r="F359" i="1"/>
  <c r="G360" i="1"/>
  <c r="F360" i="1"/>
  <c r="G361" i="1"/>
  <c r="F361" i="1"/>
  <c r="G362" i="1"/>
  <c r="F362" i="1"/>
  <c r="G363" i="1"/>
  <c r="F363" i="1"/>
  <c r="G364" i="1"/>
  <c r="F364" i="1"/>
  <c r="G365" i="1"/>
  <c r="F365" i="1"/>
  <c r="G366" i="1"/>
  <c r="F366" i="1"/>
  <c r="G367" i="1"/>
  <c r="F367" i="1"/>
  <c r="G368" i="1"/>
  <c r="F368" i="1"/>
  <c r="G369" i="1"/>
  <c r="F369" i="1"/>
  <c r="C340" i="1"/>
  <c r="G9" i="1"/>
  <c r="G195" i="1"/>
  <c r="F195" i="1"/>
  <c r="G196" i="1"/>
  <c r="F196" i="1"/>
  <c r="G197" i="1"/>
  <c r="F197" i="1"/>
  <c r="G198" i="1"/>
  <c r="F198" i="1"/>
  <c r="G199" i="1"/>
  <c r="F199" i="1"/>
  <c r="G200" i="1"/>
  <c r="F200" i="1"/>
  <c r="G201" i="1"/>
  <c r="F201" i="1"/>
  <c r="G202" i="1"/>
  <c r="F202" i="1"/>
  <c r="G203" i="1"/>
  <c r="F203" i="1"/>
  <c r="G204" i="1"/>
  <c r="F204" i="1"/>
  <c r="G205" i="1"/>
  <c r="F205" i="1"/>
  <c r="G206" i="1"/>
  <c r="F206" i="1"/>
  <c r="G207" i="1"/>
  <c r="F207" i="1"/>
  <c r="G208" i="1"/>
  <c r="F208" i="1"/>
  <c r="G209" i="1"/>
  <c r="F209" i="1"/>
  <c r="G210" i="1"/>
  <c r="F210" i="1"/>
  <c r="G211" i="1"/>
  <c r="F211" i="1"/>
  <c r="G212" i="1"/>
  <c r="F212" i="1"/>
  <c r="G213" i="1"/>
  <c r="F213" i="1"/>
  <c r="G214" i="1"/>
  <c r="F214" i="1"/>
  <c r="G215" i="1"/>
  <c r="F215" i="1"/>
  <c r="G216" i="1"/>
  <c r="F216" i="1"/>
  <c r="G217" i="1"/>
  <c r="F217" i="1"/>
  <c r="G218" i="1"/>
  <c r="F218" i="1"/>
  <c r="G219" i="1"/>
  <c r="F219" i="1"/>
  <c r="G220" i="1"/>
  <c r="F220" i="1"/>
  <c r="G221" i="1"/>
  <c r="F221" i="1"/>
  <c r="G222" i="1"/>
  <c r="F222" i="1"/>
  <c r="G223" i="1"/>
  <c r="F223" i="1"/>
  <c r="G224" i="1"/>
  <c r="F224" i="1"/>
  <c r="G225" i="1"/>
  <c r="F225" i="1"/>
  <c r="G226" i="1"/>
  <c r="F226" i="1"/>
  <c r="G227" i="1"/>
  <c r="F227" i="1"/>
  <c r="G228" i="1"/>
  <c r="F228" i="1"/>
  <c r="G229" i="1"/>
  <c r="F229" i="1"/>
  <c r="G230" i="1"/>
  <c r="F230" i="1"/>
  <c r="G231" i="1"/>
  <c r="F231" i="1"/>
  <c r="G232" i="1"/>
  <c r="F232" i="1"/>
  <c r="G233" i="1"/>
  <c r="F233" i="1"/>
  <c r="G234" i="1"/>
  <c r="F234" i="1"/>
  <c r="G235" i="1"/>
  <c r="F235" i="1"/>
  <c r="G236" i="1"/>
  <c r="F236" i="1"/>
  <c r="G237" i="1"/>
  <c r="F237" i="1"/>
  <c r="G238" i="1"/>
  <c r="F238" i="1"/>
  <c r="G239" i="1"/>
  <c r="F239" i="1"/>
  <c r="G240" i="1"/>
  <c r="F240" i="1"/>
  <c r="G241" i="1"/>
  <c r="F241" i="1"/>
  <c r="G242" i="1"/>
  <c r="F242" i="1"/>
  <c r="G243" i="1"/>
  <c r="F243" i="1"/>
  <c r="G244" i="1"/>
  <c r="F244" i="1"/>
  <c r="G245" i="1"/>
  <c r="F245" i="1"/>
  <c r="G246" i="1"/>
  <c r="F246" i="1"/>
  <c r="G247" i="1"/>
  <c r="F247" i="1"/>
  <c r="G248" i="1"/>
  <c r="F248" i="1"/>
  <c r="G249" i="1"/>
  <c r="F249" i="1"/>
  <c r="G250" i="1"/>
  <c r="F250" i="1"/>
  <c r="G251" i="1"/>
  <c r="F251" i="1"/>
  <c r="G252" i="1"/>
  <c r="F252" i="1"/>
  <c r="G253" i="1"/>
  <c r="F253" i="1"/>
  <c r="G254" i="1"/>
  <c r="F254" i="1"/>
  <c r="G255" i="1"/>
  <c r="F255" i="1"/>
  <c r="G256" i="1"/>
  <c r="F256" i="1"/>
  <c r="G257" i="1"/>
  <c r="F257" i="1"/>
  <c r="G258" i="1"/>
  <c r="F258" i="1"/>
  <c r="G259" i="1"/>
  <c r="F259" i="1"/>
  <c r="G260" i="1"/>
  <c r="F260" i="1"/>
  <c r="G261" i="1"/>
  <c r="F261" i="1"/>
  <c r="G262" i="1"/>
  <c r="F262" i="1"/>
  <c r="G263" i="1"/>
  <c r="F263" i="1"/>
  <c r="G264" i="1"/>
  <c r="F264" i="1"/>
  <c r="G265" i="1"/>
  <c r="F265" i="1"/>
  <c r="G266" i="1"/>
  <c r="F266" i="1"/>
  <c r="G267" i="1"/>
  <c r="F267" i="1"/>
  <c r="G268" i="1"/>
  <c r="F268" i="1"/>
  <c r="G269" i="1"/>
  <c r="F269" i="1"/>
  <c r="G270" i="1"/>
  <c r="F270" i="1"/>
  <c r="G271" i="1"/>
  <c r="F271" i="1"/>
  <c r="G272" i="1"/>
  <c r="F272" i="1"/>
  <c r="G273" i="1"/>
  <c r="F273" i="1"/>
  <c r="G274" i="1"/>
  <c r="F274" i="1"/>
  <c r="G275" i="1"/>
  <c r="F275" i="1"/>
  <c r="G276" i="1"/>
  <c r="F276" i="1"/>
  <c r="G277" i="1"/>
  <c r="F277" i="1"/>
  <c r="G278" i="1"/>
  <c r="F278" i="1"/>
  <c r="G279" i="1"/>
  <c r="F279" i="1"/>
  <c r="G280" i="1"/>
  <c r="F280" i="1"/>
  <c r="G281" i="1"/>
  <c r="F281" i="1"/>
  <c r="G282" i="1"/>
  <c r="F282" i="1"/>
  <c r="G283" i="1"/>
  <c r="F283" i="1"/>
  <c r="G284" i="1"/>
  <c r="F284" i="1"/>
  <c r="G285" i="1"/>
  <c r="F285" i="1"/>
  <c r="G286" i="1"/>
  <c r="F286" i="1"/>
  <c r="G287" i="1"/>
  <c r="F287" i="1"/>
  <c r="G288" i="1"/>
  <c r="F288" i="1"/>
  <c r="G289" i="1"/>
  <c r="F289" i="1"/>
  <c r="G290" i="1"/>
  <c r="F290" i="1"/>
  <c r="G291" i="1"/>
  <c r="F291" i="1"/>
  <c r="G292" i="1"/>
  <c r="F292" i="1"/>
  <c r="G293" i="1"/>
  <c r="F293" i="1"/>
  <c r="G294" i="1"/>
  <c r="F294" i="1"/>
  <c r="G8" i="1"/>
  <c r="G95" i="1"/>
  <c r="F95" i="1"/>
  <c r="G96" i="1"/>
  <c r="F96" i="1"/>
  <c r="G97" i="1"/>
  <c r="F97" i="1"/>
  <c r="G98" i="1"/>
  <c r="F98" i="1"/>
  <c r="G99" i="1"/>
  <c r="F99" i="1"/>
  <c r="G100" i="1"/>
  <c r="F100" i="1"/>
  <c r="G101" i="1"/>
  <c r="F101" i="1"/>
  <c r="G102" i="1"/>
  <c r="F102" i="1"/>
  <c r="G103" i="1"/>
  <c r="F103" i="1"/>
  <c r="G104" i="1"/>
  <c r="F104" i="1"/>
  <c r="G105" i="1"/>
  <c r="F105" i="1"/>
  <c r="G106" i="1"/>
  <c r="F106" i="1"/>
  <c r="G107" i="1"/>
  <c r="F107" i="1"/>
  <c r="G108" i="1"/>
  <c r="F108" i="1"/>
  <c r="G109" i="1"/>
  <c r="F109" i="1"/>
  <c r="G110" i="1"/>
  <c r="F110" i="1"/>
  <c r="G111" i="1"/>
  <c r="F111" i="1"/>
  <c r="G112" i="1"/>
  <c r="F112" i="1"/>
  <c r="G113" i="1"/>
  <c r="F113" i="1"/>
  <c r="G114" i="1"/>
  <c r="F114" i="1"/>
  <c r="G115" i="1"/>
  <c r="F115" i="1"/>
  <c r="G116" i="1"/>
  <c r="F116" i="1"/>
  <c r="G117" i="1"/>
  <c r="F117" i="1"/>
  <c r="G118" i="1"/>
  <c r="F118" i="1"/>
  <c r="G119" i="1"/>
  <c r="F119" i="1"/>
  <c r="G120" i="1"/>
  <c r="F120" i="1"/>
  <c r="G121" i="1"/>
  <c r="F121" i="1"/>
  <c r="G122" i="1"/>
  <c r="F122" i="1"/>
  <c r="G123" i="1"/>
  <c r="F123" i="1"/>
  <c r="G124" i="1"/>
  <c r="F124" i="1"/>
  <c r="G125" i="1"/>
  <c r="F125" i="1"/>
  <c r="G126" i="1"/>
  <c r="F126" i="1"/>
  <c r="G127" i="1"/>
  <c r="F127" i="1"/>
  <c r="G128" i="1"/>
  <c r="F128" i="1"/>
  <c r="G129" i="1"/>
  <c r="F129" i="1"/>
  <c r="G130" i="1"/>
  <c r="F130" i="1"/>
  <c r="G131" i="1"/>
  <c r="F131" i="1"/>
  <c r="G132" i="1"/>
  <c r="F132" i="1"/>
  <c r="G133" i="1"/>
  <c r="F133" i="1"/>
  <c r="G134" i="1"/>
  <c r="F134" i="1"/>
  <c r="G135" i="1"/>
  <c r="F135" i="1"/>
  <c r="G136" i="1"/>
  <c r="F136" i="1"/>
  <c r="G137" i="1"/>
  <c r="F137" i="1"/>
  <c r="G138" i="1"/>
  <c r="F138" i="1"/>
  <c r="G139" i="1"/>
  <c r="F139" i="1"/>
  <c r="G140" i="1"/>
  <c r="F140" i="1"/>
  <c r="G141" i="1"/>
  <c r="F141" i="1"/>
  <c r="G142" i="1"/>
  <c r="F142" i="1"/>
  <c r="G143" i="1"/>
  <c r="F143" i="1"/>
  <c r="G144" i="1"/>
  <c r="F144" i="1"/>
  <c r="G145" i="1"/>
  <c r="F145" i="1"/>
  <c r="G146" i="1"/>
  <c r="F146" i="1"/>
  <c r="G147" i="1"/>
  <c r="F147" i="1"/>
  <c r="G148" i="1"/>
  <c r="F148" i="1"/>
  <c r="G149" i="1"/>
  <c r="F149" i="1"/>
  <c r="G150" i="1"/>
  <c r="F150" i="1"/>
  <c r="G151" i="1"/>
  <c r="F151" i="1"/>
  <c r="G152" i="1"/>
  <c r="F152" i="1"/>
  <c r="G153" i="1"/>
  <c r="F153" i="1"/>
  <c r="G154" i="1"/>
  <c r="F154" i="1"/>
  <c r="G155" i="1"/>
  <c r="F155" i="1"/>
  <c r="G156" i="1"/>
  <c r="F156" i="1"/>
  <c r="G157" i="1"/>
  <c r="F157" i="1"/>
  <c r="G158" i="1"/>
  <c r="F158" i="1"/>
  <c r="G159" i="1"/>
  <c r="F159" i="1"/>
  <c r="G160" i="1"/>
  <c r="F160" i="1"/>
  <c r="G161" i="1"/>
  <c r="F161" i="1"/>
  <c r="G162" i="1"/>
  <c r="F162" i="1"/>
  <c r="G163" i="1"/>
  <c r="F163" i="1"/>
  <c r="G164" i="1"/>
  <c r="F164" i="1"/>
  <c r="G165" i="1"/>
  <c r="F165" i="1"/>
  <c r="G166" i="1"/>
  <c r="F166" i="1"/>
  <c r="G167" i="1"/>
  <c r="F167" i="1"/>
  <c r="G168" i="1"/>
  <c r="F168" i="1"/>
  <c r="G169" i="1"/>
  <c r="F169" i="1"/>
  <c r="G170" i="1"/>
  <c r="F170" i="1"/>
  <c r="G171" i="1"/>
  <c r="F171" i="1"/>
  <c r="G172" i="1"/>
  <c r="F172" i="1"/>
  <c r="G173" i="1"/>
  <c r="F173" i="1"/>
  <c r="G174" i="1"/>
  <c r="F174" i="1"/>
  <c r="G175" i="1"/>
  <c r="F175" i="1"/>
  <c r="G176" i="1"/>
  <c r="F176" i="1"/>
  <c r="G177" i="1"/>
  <c r="F177" i="1"/>
  <c r="G178" i="1"/>
  <c r="F178" i="1"/>
  <c r="G179" i="1"/>
  <c r="F179" i="1"/>
  <c r="G180" i="1"/>
  <c r="F180" i="1"/>
  <c r="G181" i="1"/>
  <c r="F181" i="1"/>
  <c r="G182" i="1"/>
  <c r="F182" i="1"/>
  <c r="G183" i="1"/>
  <c r="F183" i="1"/>
  <c r="G184" i="1"/>
  <c r="F184" i="1"/>
  <c r="G185" i="1"/>
  <c r="F185" i="1"/>
  <c r="G186" i="1"/>
  <c r="F186" i="1"/>
  <c r="G187" i="1"/>
  <c r="F187" i="1"/>
  <c r="G188" i="1"/>
  <c r="F188" i="1"/>
  <c r="G189" i="1"/>
  <c r="F189" i="1"/>
  <c r="G190" i="1"/>
  <c r="F190" i="1"/>
  <c r="G191" i="1"/>
  <c r="F191" i="1"/>
  <c r="G192" i="1"/>
  <c r="F192" i="1"/>
  <c r="G193" i="1"/>
  <c r="F193" i="1"/>
  <c r="G194" i="1"/>
  <c r="F194" i="1"/>
  <c r="G7" i="1"/>
  <c r="G49" i="1"/>
  <c r="F49" i="1"/>
  <c r="G50" i="1"/>
  <c r="F50" i="1"/>
  <c r="G51" i="1"/>
  <c r="F51" i="1"/>
  <c r="G52" i="1"/>
  <c r="F52" i="1"/>
  <c r="G53" i="1"/>
  <c r="F53" i="1"/>
  <c r="G54" i="1"/>
  <c r="F54" i="1"/>
  <c r="G55" i="1"/>
  <c r="F55" i="1"/>
  <c r="G56" i="1"/>
  <c r="F56" i="1"/>
  <c r="G57" i="1"/>
  <c r="F57" i="1"/>
  <c r="G58" i="1"/>
  <c r="F58" i="1"/>
  <c r="G59" i="1"/>
  <c r="F59" i="1"/>
  <c r="G60" i="1"/>
  <c r="F60" i="1"/>
  <c r="G61" i="1"/>
  <c r="F61" i="1"/>
  <c r="G62" i="1"/>
  <c r="F62" i="1"/>
  <c r="G63" i="1"/>
  <c r="F63" i="1"/>
  <c r="G64" i="1"/>
  <c r="F64" i="1"/>
  <c r="G65" i="1"/>
  <c r="F65" i="1"/>
  <c r="G66" i="1"/>
  <c r="F66" i="1"/>
  <c r="G67" i="1"/>
  <c r="F67" i="1"/>
  <c r="G68" i="1"/>
  <c r="F68" i="1"/>
  <c r="G69" i="1"/>
  <c r="F69" i="1"/>
  <c r="G70" i="1"/>
  <c r="F70" i="1"/>
  <c r="G71" i="1"/>
  <c r="F71" i="1"/>
  <c r="G72" i="1"/>
  <c r="F72" i="1"/>
  <c r="G73" i="1"/>
  <c r="F73" i="1"/>
  <c r="G74" i="1"/>
  <c r="F74" i="1"/>
  <c r="G75" i="1"/>
  <c r="F75" i="1"/>
  <c r="G76" i="1"/>
  <c r="F76" i="1"/>
  <c r="G77" i="1"/>
  <c r="F77" i="1"/>
  <c r="G78" i="1"/>
  <c r="F78" i="1"/>
  <c r="G79" i="1"/>
  <c r="F79" i="1"/>
  <c r="G80" i="1"/>
  <c r="F80" i="1"/>
  <c r="G81" i="1"/>
  <c r="F81" i="1"/>
  <c r="G82" i="1"/>
  <c r="F82" i="1"/>
  <c r="G83" i="1"/>
  <c r="F83" i="1"/>
  <c r="G84" i="1"/>
  <c r="F84" i="1"/>
  <c r="G85" i="1"/>
  <c r="F85" i="1"/>
  <c r="G86" i="1"/>
  <c r="F86" i="1"/>
  <c r="G87" i="1"/>
  <c r="F87" i="1"/>
  <c r="G88" i="1"/>
  <c r="F88" i="1"/>
  <c r="G89" i="1"/>
  <c r="F89" i="1"/>
  <c r="G90" i="1"/>
  <c r="F90" i="1"/>
  <c r="G91" i="1"/>
  <c r="F91" i="1"/>
  <c r="G92" i="1"/>
  <c r="F92" i="1"/>
  <c r="G93" i="1"/>
  <c r="F93" i="1"/>
  <c r="G94" i="1"/>
  <c r="F94" i="1"/>
  <c r="G24" i="1"/>
  <c r="F24" i="1"/>
  <c r="G25" i="1"/>
  <c r="F25" i="1"/>
  <c r="G26" i="1"/>
  <c r="F26" i="1"/>
  <c r="G27" i="1"/>
  <c r="F27" i="1"/>
  <c r="G28" i="1"/>
  <c r="F28" i="1"/>
  <c r="G29" i="1"/>
  <c r="F29" i="1"/>
  <c r="G30" i="1"/>
  <c r="F30" i="1"/>
  <c r="G31" i="1"/>
  <c r="F31" i="1"/>
  <c r="G32" i="1"/>
  <c r="F32" i="1"/>
  <c r="G33" i="1"/>
  <c r="F33" i="1"/>
  <c r="G34" i="1"/>
  <c r="F34" i="1"/>
  <c r="G35" i="1"/>
  <c r="F35" i="1"/>
  <c r="G36" i="1"/>
  <c r="F36" i="1"/>
  <c r="G37" i="1"/>
  <c r="F37" i="1"/>
  <c r="G38" i="1"/>
  <c r="F38" i="1"/>
  <c r="G39" i="1"/>
  <c r="F39" i="1"/>
  <c r="G40" i="1"/>
  <c r="F40" i="1"/>
  <c r="G41" i="1"/>
  <c r="F41" i="1"/>
  <c r="G42" i="1"/>
  <c r="F42" i="1"/>
  <c r="G43" i="1"/>
  <c r="F43" i="1"/>
  <c r="G44" i="1"/>
  <c r="F44" i="1"/>
  <c r="G45" i="1"/>
  <c r="F45" i="1"/>
  <c r="G46" i="1"/>
  <c r="F46" i="1"/>
  <c r="G47" i="1"/>
  <c r="F47" i="1"/>
  <c r="G48" i="1"/>
  <c r="F48" i="1"/>
  <c r="C24" i="1"/>
  <c r="C28" i="1"/>
  <c r="C68" i="1"/>
  <c r="G6" i="1"/>
  <c r="G5" i="1"/>
  <c r="F9" i="1"/>
  <c r="E9" i="1"/>
  <c r="F8" i="1"/>
  <c r="E8" i="1"/>
  <c r="F7" i="1"/>
  <c r="E7" i="1"/>
  <c r="F6" i="1"/>
  <c r="E6" i="1"/>
  <c r="F5" i="1"/>
  <c r="E5" i="1"/>
  <c r="D6" i="1"/>
  <c r="D5" i="1"/>
  <c r="C6" i="1"/>
  <c r="B6" i="1"/>
  <c r="C5" i="1"/>
  <c r="B5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26" i="1"/>
  <c r="I27" i="1"/>
  <c r="I15" i="1"/>
  <c r="I16" i="1"/>
  <c r="I17" i="1"/>
  <c r="I18" i="1"/>
  <c r="I19" i="1"/>
  <c r="C9" i="1"/>
  <c r="C8" i="1"/>
  <c r="C7" i="1"/>
  <c r="D9" i="1"/>
  <c r="D8" i="1"/>
  <c r="D7" i="1"/>
  <c r="C13" i="1"/>
  <c r="C15" i="1"/>
  <c r="C16" i="1"/>
  <c r="C17" i="1"/>
  <c r="C18" i="1"/>
  <c r="C19" i="1"/>
  <c r="C21" i="1"/>
  <c r="C22" i="1"/>
  <c r="B9" i="1"/>
  <c r="B8" i="1"/>
  <c r="B7" i="1"/>
  <c r="D15" i="1"/>
  <c r="D16" i="1"/>
  <c r="D17" i="1"/>
  <c r="D18" i="1"/>
  <c r="D19" i="1"/>
  <c r="A14" i="1"/>
  <c r="A20" i="1"/>
  <c r="A23" i="1"/>
  <c r="A25" i="1"/>
  <c r="A26" i="1"/>
  <c r="A27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D26" i="1"/>
  <c r="D27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</calcChain>
</file>

<file path=xl/comments1.xml><?xml version="1.0" encoding="utf-8"?>
<comments xmlns="http://schemas.openxmlformats.org/spreadsheetml/2006/main">
  <authors>
    <author>dgeltner</author>
  </authors>
  <commentList>
    <comment ref="A13" authorId="0" shapeId="0">
      <text>
        <r>
          <rPr>
            <b/>
            <sz val="9"/>
            <color indexed="81"/>
            <rFont val="Tahoma"/>
            <family val="2"/>
          </rPr>
          <t>dgeltner:</t>
        </r>
        <r>
          <rPr>
            <sz val="9"/>
            <color indexed="81"/>
            <rFont val="Tahoma"/>
            <family val="2"/>
          </rPr>
          <t xml:space="preserve">
time-dummies are time-wtd, and last decade here only has data thru 2006, so the math in the model effectively extrapolates the 00-06 rate up thru 09. If we labeled the endpoint 2006 it would be appropriate to take 6/10 of the 99-09 difference.</t>
        </r>
      </text>
    </comment>
  </commentList>
</comments>
</file>

<file path=xl/sharedStrings.xml><?xml version="1.0" encoding="utf-8"?>
<sst xmlns="http://schemas.openxmlformats.org/spreadsheetml/2006/main" count="65" uniqueCount="55">
  <si>
    <t>Nominal</t>
  </si>
  <si>
    <t>Real</t>
  </si>
  <si>
    <t>Period:</t>
  </si>
  <si>
    <t>Mean</t>
  </si>
  <si>
    <t>Std.Dev.</t>
  </si>
  <si>
    <t>Sig/Noise</t>
  </si>
  <si>
    <t>1629-1974</t>
  </si>
  <si>
    <t>1629-1699</t>
  </si>
  <si>
    <t>1700-1799</t>
  </si>
  <si>
    <t>1800-1899</t>
  </si>
  <si>
    <t>1900-1974</t>
  </si>
  <si>
    <t>Nominal:</t>
  </si>
  <si>
    <t>Real:</t>
  </si>
  <si>
    <t>PurchPow</t>
  </si>
  <si>
    <t>X col.#</t>
  </si>
  <si>
    <t>Estd.Ret.</t>
  </si>
  <si>
    <t>Std.Er.</t>
  </si>
  <si>
    <t>Yr</t>
  </si>
  <si>
    <t>Val.Indx.</t>
  </si>
  <si>
    <t>Return</t>
  </si>
  <si>
    <t>Inflation</t>
  </si>
  <si>
    <t>PriceIndex</t>
  </si>
  <si>
    <t>Real Val.Indx.</t>
  </si>
  <si>
    <t>Summary Statistics of Herengracht Location Value Return Index</t>
  </si>
  <si>
    <t>Exhibit 5-9a</t>
  </si>
  <si>
    <t>Year</t>
  </si>
  <si>
    <t>Number</t>
  </si>
  <si>
    <t>Sum</t>
  </si>
  <si>
    <t>Exp</t>
  </si>
  <si>
    <t>2009*</t>
  </si>
  <si>
    <t>Source: William Wheaton, June 2011, personal correspondence to author. Update of Baranski-Templeton-Wheaton (REE).</t>
  </si>
  <si>
    <t>Period</t>
  </si>
  <si>
    <t>YYYYQ</t>
  </si>
  <si>
    <t>Quarter</t>
  </si>
  <si>
    <t>NOI</t>
  </si>
  <si>
    <t>CapEx</t>
  </si>
  <si>
    <t>MV</t>
  </si>
  <si>
    <t>MVLag1</t>
  </si>
  <si>
    <t>PSales</t>
  </si>
  <si>
    <t>Denom</t>
  </si>
  <si>
    <t>Income Return</t>
  </si>
  <si>
    <t>Capital Return</t>
  </si>
  <si>
    <t>Total Return</t>
  </si>
  <si>
    <t>Prop Count</t>
  </si>
  <si>
    <t>Cap</t>
  </si>
  <si>
    <t>Tot</t>
  </si>
  <si>
    <t>CPI infl</t>
  </si>
  <si>
    <t>CPI77Q4$</t>
  </si>
  <si>
    <t>CPI11Q1$</t>
  </si>
  <si>
    <t>Cap2011$</t>
  </si>
  <si>
    <t>Tot2011$</t>
  </si>
  <si>
    <t>NOIgro</t>
  </si>
  <si>
    <t>NomNOI</t>
  </si>
  <si>
    <t>RealNOI</t>
  </si>
  <si>
    <t>Source: Eichholtz &amp; Geltner (2004).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</si>
</sst>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172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quotePrefix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0" fontId="0" fillId="0" borderId="0" xfId="0" applyNumberFormat="1"/>
    <xf numFmtId="2" fontId="0" fillId="0" borderId="0" xfId="0" applyNumberFormat="1"/>
    <xf numFmtId="10" fontId="0" fillId="0" borderId="0" xfId="0" applyNumberFormat="1" applyAlignment="1">
      <alignment horizontal="right"/>
    </xf>
    <xf numFmtId="10" fontId="0" fillId="0" borderId="0" xfId="0" quotePrefix="1" applyNumberForma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1"/>
    <xf numFmtId="0" fontId="3" fillId="0" borderId="0" xfId="1" applyFont="1" applyAlignment="1"/>
    <xf numFmtId="0" fontId="3" fillId="0" borderId="0" xfId="1" applyFont="1"/>
    <xf numFmtId="0" fontId="1" fillId="0" borderId="0" xfId="0" quotePrefix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Herengracht Price-Change Index in Real Terms (1628 = 1)</a:t>
            </a:r>
          </a:p>
        </c:rich>
      </c:tx>
      <c:layout>
        <c:manualLayout>
          <c:xMode val="edge"/>
          <c:yMode val="edge"/>
          <c:x val="0.14148691409683348"/>
          <c:y val="3.4274227289238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53998954644116E-2"/>
          <c:y val="0.14919369525904039"/>
          <c:w val="0.89448506708676068"/>
          <c:h val="0.67943615273373781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Index'!$D$23:$D$369</c:f>
              <c:numCache>
                <c:formatCode>General</c:formatCode>
                <c:ptCount val="347"/>
                <c:pt idx="0">
                  <c:v>1628</c:v>
                </c:pt>
                <c:pt idx="1">
                  <c:v>1629</c:v>
                </c:pt>
                <c:pt idx="2">
                  <c:v>1630</c:v>
                </c:pt>
                <c:pt idx="3">
                  <c:v>1631</c:v>
                </c:pt>
                <c:pt idx="4">
                  <c:v>1632</c:v>
                </c:pt>
                <c:pt idx="5">
                  <c:v>1633</c:v>
                </c:pt>
                <c:pt idx="6">
                  <c:v>1634</c:v>
                </c:pt>
                <c:pt idx="7">
                  <c:v>1635</c:v>
                </c:pt>
                <c:pt idx="8">
                  <c:v>1636</c:v>
                </c:pt>
                <c:pt idx="9">
                  <c:v>1637</c:v>
                </c:pt>
                <c:pt idx="10">
                  <c:v>1638</c:v>
                </c:pt>
                <c:pt idx="11">
                  <c:v>1639</c:v>
                </c:pt>
                <c:pt idx="12">
                  <c:v>1640</c:v>
                </c:pt>
                <c:pt idx="13">
                  <c:v>1641</c:v>
                </c:pt>
                <c:pt idx="14">
                  <c:v>1642</c:v>
                </c:pt>
                <c:pt idx="15">
                  <c:v>1643</c:v>
                </c:pt>
                <c:pt idx="16">
                  <c:v>1644</c:v>
                </c:pt>
                <c:pt idx="17">
                  <c:v>1645</c:v>
                </c:pt>
                <c:pt idx="18">
                  <c:v>1646</c:v>
                </c:pt>
                <c:pt idx="19">
                  <c:v>1647</c:v>
                </c:pt>
                <c:pt idx="20">
                  <c:v>1648</c:v>
                </c:pt>
                <c:pt idx="21">
                  <c:v>1649</c:v>
                </c:pt>
                <c:pt idx="22">
                  <c:v>1650</c:v>
                </c:pt>
                <c:pt idx="23">
                  <c:v>1651</c:v>
                </c:pt>
                <c:pt idx="24">
                  <c:v>1652</c:v>
                </c:pt>
                <c:pt idx="25">
                  <c:v>1653</c:v>
                </c:pt>
                <c:pt idx="26">
                  <c:v>1654</c:v>
                </c:pt>
                <c:pt idx="27">
                  <c:v>1655</c:v>
                </c:pt>
                <c:pt idx="28">
                  <c:v>1656</c:v>
                </c:pt>
                <c:pt idx="29">
                  <c:v>1657</c:v>
                </c:pt>
                <c:pt idx="30">
                  <c:v>1658</c:v>
                </c:pt>
                <c:pt idx="31">
                  <c:v>1659</c:v>
                </c:pt>
                <c:pt idx="32">
                  <c:v>1660</c:v>
                </c:pt>
                <c:pt idx="33">
                  <c:v>1661</c:v>
                </c:pt>
                <c:pt idx="34">
                  <c:v>1662</c:v>
                </c:pt>
                <c:pt idx="35">
                  <c:v>1663</c:v>
                </c:pt>
                <c:pt idx="36">
                  <c:v>1664</c:v>
                </c:pt>
                <c:pt idx="37">
                  <c:v>1665</c:v>
                </c:pt>
                <c:pt idx="38">
                  <c:v>1666</c:v>
                </c:pt>
                <c:pt idx="39">
                  <c:v>1667</c:v>
                </c:pt>
                <c:pt idx="40">
                  <c:v>1668</c:v>
                </c:pt>
                <c:pt idx="41">
                  <c:v>1669</c:v>
                </c:pt>
                <c:pt idx="42">
                  <c:v>1670</c:v>
                </c:pt>
                <c:pt idx="43">
                  <c:v>1671</c:v>
                </c:pt>
                <c:pt idx="44">
                  <c:v>1672</c:v>
                </c:pt>
                <c:pt idx="45">
                  <c:v>1673</c:v>
                </c:pt>
                <c:pt idx="46">
                  <c:v>1674</c:v>
                </c:pt>
                <c:pt idx="47">
                  <c:v>1675</c:v>
                </c:pt>
                <c:pt idx="48">
                  <c:v>1676</c:v>
                </c:pt>
                <c:pt idx="49">
                  <c:v>1677</c:v>
                </c:pt>
                <c:pt idx="50">
                  <c:v>1678</c:v>
                </c:pt>
                <c:pt idx="51">
                  <c:v>1679</c:v>
                </c:pt>
                <c:pt idx="52">
                  <c:v>1680</c:v>
                </c:pt>
                <c:pt idx="53">
                  <c:v>1681</c:v>
                </c:pt>
                <c:pt idx="54">
                  <c:v>1682</c:v>
                </c:pt>
                <c:pt idx="55">
                  <c:v>1683</c:v>
                </c:pt>
                <c:pt idx="56">
                  <c:v>1684</c:v>
                </c:pt>
                <c:pt idx="57">
                  <c:v>1685</c:v>
                </c:pt>
                <c:pt idx="58">
                  <c:v>1686</c:v>
                </c:pt>
                <c:pt idx="59">
                  <c:v>1687</c:v>
                </c:pt>
                <c:pt idx="60">
                  <c:v>1688</c:v>
                </c:pt>
                <c:pt idx="61">
                  <c:v>1689</c:v>
                </c:pt>
                <c:pt idx="62">
                  <c:v>1690</c:v>
                </c:pt>
                <c:pt idx="63">
                  <c:v>1691</c:v>
                </c:pt>
                <c:pt idx="64">
                  <c:v>1692</c:v>
                </c:pt>
                <c:pt idx="65">
                  <c:v>1693</c:v>
                </c:pt>
                <c:pt idx="66">
                  <c:v>1694</c:v>
                </c:pt>
                <c:pt idx="67">
                  <c:v>1695</c:v>
                </c:pt>
                <c:pt idx="68">
                  <c:v>1696</c:v>
                </c:pt>
                <c:pt idx="69">
                  <c:v>1697</c:v>
                </c:pt>
                <c:pt idx="70">
                  <c:v>1698</c:v>
                </c:pt>
                <c:pt idx="71">
                  <c:v>1699</c:v>
                </c:pt>
                <c:pt idx="72">
                  <c:v>1700</c:v>
                </c:pt>
                <c:pt idx="73">
                  <c:v>1701</c:v>
                </c:pt>
                <c:pt idx="74">
                  <c:v>1702</c:v>
                </c:pt>
                <c:pt idx="75">
                  <c:v>1703</c:v>
                </c:pt>
                <c:pt idx="76">
                  <c:v>1704</c:v>
                </c:pt>
                <c:pt idx="77">
                  <c:v>1705</c:v>
                </c:pt>
                <c:pt idx="78">
                  <c:v>1706</c:v>
                </c:pt>
                <c:pt idx="79">
                  <c:v>1707</c:v>
                </c:pt>
                <c:pt idx="80">
                  <c:v>1708</c:v>
                </c:pt>
                <c:pt idx="81">
                  <c:v>1709</c:v>
                </c:pt>
                <c:pt idx="82">
                  <c:v>1710</c:v>
                </c:pt>
                <c:pt idx="83">
                  <c:v>1711</c:v>
                </c:pt>
                <c:pt idx="84">
                  <c:v>1712</c:v>
                </c:pt>
                <c:pt idx="85">
                  <c:v>1713</c:v>
                </c:pt>
                <c:pt idx="86">
                  <c:v>1714</c:v>
                </c:pt>
                <c:pt idx="87">
                  <c:v>1715</c:v>
                </c:pt>
                <c:pt idx="88">
                  <c:v>1716</c:v>
                </c:pt>
                <c:pt idx="89">
                  <c:v>1717</c:v>
                </c:pt>
                <c:pt idx="90">
                  <c:v>1718</c:v>
                </c:pt>
                <c:pt idx="91">
                  <c:v>1719</c:v>
                </c:pt>
                <c:pt idx="92">
                  <c:v>1720</c:v>
                </c:pt>
                <c:pt idx="93">
                  <c:v>1721</c:v>
                </c:pt>
                <c:pt idx="94">
                  <c:v>1722</c:v>
                </c:pt>
                <c:pt idx="95">
                  <c:v>1723</c:v>
                </c:pt>
                <c:pt idx="96">
                  <c:v>1724</c:v>
                </c:pt>
                <c:pt idx="97">
                  <c:v>1725</c:v>
                </c:pt>
                <c:pt idx="98">
                  <c:v>1726</c:v>
                </c:pt>
                <c:pt idx="99">
                  <c:v>1727</c:v>
                </c:pt>
                <c:pt idx="100">
                  <c:v>1728</c:v>
                </c:pt>
                <c:pt idx="101">
                  <c:v>1729</c:v>
                </c:pt>
                <c:pt idx="102">
                  <c:v>1730</c:v>
                </c:pt>
                <c:pt idx="103">
                  <c:v>1731</c:v>
                </c:pt>
                <c:pt idx="104">
                  <c:v>1732</c:v>
                </c:pt>
                <c:pt idx="105">
                  <c:v>1733</c:v>
                </c:pt>
                <c:pt idx="106">
                  <c:v>1734</c:v>
                </c:pt>
                <c:pt idx="107">
                  <c:v>1735</c:v>
                </c:pt>
                <c:pt idx="108">
                  <c:v>1736</c:v>
                </c:pt>
                <c:pt idx="109">
                  <c:v>1737</c:v>
                </c:pt>
                <c:pt idx="110">
                  <c:v>1738</c:v>
                </c:pt>
                <c:pt idx="111">
                  <c:v>1739</c:v>
                </c:pt>
                <c:pt idx="112">
                  <c:v>1740</c:v>
                </c:pt>
                <c:pt idx="113">
                  <c:v>1741</c:v>
                </c:pt>
                <c:pt idx="114">
                  <c:v>1742</c:v>
                </c:pt>
                <c:pt idx="115">
                  <c:v>1743</c:v>
                </c:pt>
                <c:pt idx="116">
                  <c:v>1744</c:v>
                </c:pt>
                <c:pt idx="117">
                  <c:v>1745</c:v>
                </c:pt>
                <c:pt idx="118">
                  <c:v>1746</c:v>
                </c:pt>
                <c:pt idx="119">
                  <c:v>1747</c:v>
                </c:pt>
                <c:pt idx="120">
                  <c:v>1748</c:v>
                </c:pt>
                <c:pt idx="121">
                  <c:v>1749</c:v>
                </c:pt>
                <c:pt idx="122">
                  <c:v>1750</c:v>
                </c:pt>
                <c:pt idx="123">
                  <c:v>1751</c:v>
                </c:pt>
                <c:pt idx="124">
                  <c:v>1752</c:v>
                </c:pt>
                <c:pt idx="125">
                  <c:v>1753</c:v>
                </c:pt>
                <c:pt idx="126">
                  <c:v>1754</c:v>
                </c:pt>
                <c:pt idx="127">
                  <c:v>1755</c:v>
                </c:pt>
                <c:pt idx="128">
                  <c:v>1756</c:v>
                </c:pt>
                <c:pt idx="129">
                  <c:v>1757</c:v>
                </c:pt>
                <c:pt idx="130">
                  <c:v>1758</c:v>
                </c:pt>
                <c:pt idx="131">
                  <c:v>1759</c:v>
                </c:pt>
                <c:pt idx="132">
                  <c:v>1760</c:v>
                </c:pt>
                <c:pt idx="133">
                  <c:v>1761</c:v>
                </c:pt>
                <c:pt idx="134">
                  <c:v>1762</c:v>
                </c:pt>
                <c:pt idx="135">
                  <c:v>1763</c:v>
                </c:pt>
                <c:pt idx="136">
                  <c:v>1764</c:v>
                </c:pt>
                <c:pt idx="137">
                  <c:v>1765</c:v>
                </c:pt>
                <c:pt idx="138">
                  <c:v>1766</c:v>
                </c:pt>
                <c:pt idx="139">
                  <c:v>1767</c:v>
                </c:pt>
                <c:pt idx="140">
                  <c:v>1768</c:v>
                </c:pt>
                <c:pt idx="141">
                  <c:v>1769</c:v>
                </c:pt>
                <c:pt idx="142">
                  <c:v>1770</c:v>
                </c:pt>
                <c:pt idx="143">
                  <c:v>1771</c:v>
                </c:pt>
                <c:pt idx="144">
                  <c:v>1772</c:v>
                </c:pt>
                <c:pt idx="145">
                  <c:v>1773</c:v>
                </c:pt>
                <c:pt idx="146">
                  <c:v>1774</c:v>
                </c:pt>
                <c:pt idx="147">
                  <c:v>1775</c:v>
                </c:pt>
                <c:pt idx="148">
                  <c:v>1776</c:v>
                </c:pt>
                <c:pt idx="149">
                  <c:v>1777</c:v>
                </c:pt>
                <c:pt idx="150">
                  <c:v>1778</c:v>
                </c:pt>
                <c:pt idx="151">
                  <c:v>1779</c:v>
                </c:pt>
                <c:pt idx="152">
                  <c:v>1780</c:v>
                </c:pt>
                <c:pt idx="153">
                  <c:v>1781</c:v>
                </c:pt>
                <c:pt idx="154">
                  <c:v>1782</c:v>
                </c:pt>
                <c:pt idx="155">
                  <c:v>1783</c:v>
                </c:pt>
                <c:pt idx="156">
                  <c:v>1784</c:v>
                </c:pt>
                <c:pt idx="157">
                  <c:v>1785</c:v>
                </c:pt>
                <c:pt idx="158">
                  <c:v>1786</c:v>
                </c:pt>
                <c:pt idx="159">
                  <c:v>1787</c:v>
                </c:pt>
                <c:pt idx="160">
                  <c:v>1788</c:v>
                </c:pt>
                <c:pt idx="161">
                  <c:v>1789</c:v>
                </c:pt>
                <c:pt idx="162">
                  <c:v>1790</c:v>
                </c:pt>
                <c:pt idx="163">
                  <c:v>1791</c:v>
                </c:pt>
                <c:pt idx="164">
                  <c:v>1792</c:v>
                </c:pt>
                <c:pt idx="165">
                  <c:v>1793</c:v>
                </c:pt>
                <c:pt idx="166">
                  <c:v>1794</c:v>
                </c:pt>
                <c:pt idx="167">
                  <c:v>1795</c:v>
                </c:pt>
                <c:pt idx="168">
                  <c:v>1796</c:v>
                </c:pt>
                <c:pt idx="169">
                  <c:v>1797</c:v>
                </c:pt>
                <c:pt idx="170">
                  <c:v>1798</c:v>
                </c:pt>
                <c:pt idx="171">
                  <c:v>1799</c:v>
                </c:pt>
                <c:pt idx="172">
                  <c:v>1800</c:v>
                </c:pt>
                <c:pt idx="173">
                  <c:v>1801</c:v>
                </c:pt>
                <c:pt idx="174">
                  <c:v>1802</c:v>
                </c:pt>
                <c:pt idx="175">
                  <c:v>1803</c:v>
                </c:pt>
                <c:pt idx="176">
                  <c:v>1804</c:v>
                </c:pt>
                <c:pt idx="177">
                  <c:v>1805</c:v>
                </c:pt>
                <c:pt idx="178">
                  <c:v>1806</c:v>
                </c:pt>
                <c:pt idx="179">
                  <c:v>1807</c:v>
                </c:pt>
                <c:pt idx="180">
                  <c:v>1808</c:v>
                </c:pt>
                <c:pt idx="181">
                  <c:v>1809</c:v>
                </c:pt>
                <c:pt idx="182">
                  <c:v>1810</c:v>
                </c:pt>
                <c:pt idx="183">
                  <c:v>1811</c:v>
                </c:pt>
                <c:pt idx="184">
                  <c:v>1812</c:v>
                </c:pt>
                <c:pt idx="185">
                  <c:v>1813</c:v>
                </c:pt>
                <c:pt idx="186">
                  <c:v>1814</c:v>
                </c:pt>
                <c:pt idx="187">
                  <c:v>1815</c:v>
                </c:pt>
                <c:pt idx="188">
                  <c:v>1816</c:v>
                </c:pt>
                <c:pt idx="189">
                  <c:v>1817</c:v>
                </c:pt>
                <c:pt idx="190">
                  <c:v>1818</c:v>
                </c:pt>
                <c:pt idx="191">
                  <c:v>1819</c:v>
                </c:pt>
                <c:pt idx="192">
                  <c:v>1820</c:v>
                </c:pt>
                <c:pt idx="193">
                  <c:v>1821</c:v>
                </c:pt>
                <c:pt idx="194">
                  <c:v>1822</c:v>
                </c:pt>
                <c:pt idx="195">
                  <c:v>1823</c:v>
                </c:pt>
                <c:pt idx="196">
                  <c:v>1824</c:v>
                </c:pt>
                <c:pt idx="197">
                  <c:v>1825</c:v>
                </c:pt>
                <c:pt idx="198">
                  <c:v>1826</c:v>
                </c:pt>
                <c:pt idx="199">
                  <c:v>1827</c:v>
                </c:pt>
                <c:pt idx="200">
                  <c:v>1828</c:v>
                </c:pt>
                <c:pt idx="201">
                  <c:v>1829</c:v>
                </c:pt>
                <c:pt idx="202">
                  <c:v>1830</c:v>
                </c:pt>
                <c:pt idx="203">
                  <c:v>1831</c:v>
                </c:pt>
                <c:pt idx="204">
                  <c:v>1832</c:v>
                </c:pt>
                <c:pt idx="205">
                  <c:v>1833</c:v>
                </c:pt>
                <c:pt idx="206">
                  <c:v>1834</c:v>
                </c:pt>
                <c:pt idx="207">
                  <c:v>1835</c:v>
                </c:pt>
                <c:pt idx="208">
                  <c:v>1836</c:v>
                </c:pt>
                <c:pt idx="209">
                  <c:v>1837</c:v>
                </c:pt>
                <c:pt idx="210">
                  <c:v>1838</c:v>
                </c:pt>
                <c:pt idx="211">
                  <c:v>1839</c:v>
                </c:pt>
                <c:pt idx="212">
                  <c:v>1840</c:v>
                </c:pt>
                <c:pt idx="213">
                  <c:v>1841</c:v>
                </c:pt>
                <c:pt idx="214">
                  <c:v>1842</c:v>
                </c:pt>
                <c:pt idx="215">
                  <c:v>1843</c:v>
                </c:pt>
                <c:pt idx="216">
                  <c:v>1844</c:v>
                </c:pt>
                <c:pt idx="217">
                  <c:v>1845</c:v>
                </c:pt>
                <c:pt idx="218">
                  <c:v>1846</c:v>
                </c:pt>
                <c:pt idx="219">
                  <c:v>1847</c:v>
                </c:pt>
                <c:pt idx="220">
                  <c:v>1848</c:v>
                </c:pt>
                <c:pt idx="221">
                  <c:v>1849</c:v>
                </c:pt>
                <c:pt idx="222">
                  <c:v>1850</c:v>
                </c:pt>
                <c:pt idx="223">
                  <c:v>1851</c:v>
                </c:pt>
                <c:pt idx="224">
                  <c:v>1852</c:v>
                </c:pt>
                <c:pt idx="225">
                  <c:v>1853</c:v>
                </c:pt>
                <c:pt idx="226">
                  <c:v>1854</c:v>
                </c:pt>
                <c:pt idx="227">
                  <c:v>1855</c:v>
                </c:pt>
                <c:pt idx="228">
                  <c:v>1856</c:v>
                </c:pt>
                <c:pt idx="229">
                  <c:v>1857</c:v>
                </c:pt>
                <c:pt idx="230">
                  <c:v>1858</c:v>
                </c:pt>
                <c:pt idx="231">
                  <c:v>1859</c:v>
                </c:pt>
                <c:pt idx="232">
                  <c:v>1860</c:v>
                </c:pt>
                <c:pt idx="233">
                  <c:v>1861</c:v>
                </c:pt>
                <c:pt idx="234">
                  <c:v>1862</c:v>
                </c:pt>
                <c:pt idx="235">
                  <c:v>1863</c:v>
                </c:pt>
                <c:pt idx="236">
                  <c:v>1864</c:v>
                </c:pt>
                <c:pt idx="237">
                  <c:v>1865</c:v>
                </c:pt>
                <c:pt idx="238">
                  <c:v>1866</c:v>
                </c:pt>
                <c:pt idx="239">
                  <c:v>1867</c:v>
                </c:pt>
                <c:pt idx="240">
                  <c:v>1868</c:v>
                </c:pt>
                <c:pt idx="241">
                  <c:v>1869</c:v>
                </c:pt>
                <c:pt idx="242">
                  <c:v>1870</c:v>
                </c:pt>
                <c:pt idx="243">
                  <c:v>1871</c:v>
                </c:pt>
                <c:pt idx="244">
                  <c:v>1872</c:v>
                </c:pt>
                <c:pt idx="245">
                  <c:v>1873</c:v>
                </c:pt>
                <c:pt idx="246">
                  <c:v>1874</c:v>
                </c:pt>
                <c:pt idx="247">
                  <c:v>1875</c:v>
                </c:pt>
                <c:pt idx="248">
                  <c:v>1876</c:v>
                </c:pt>
                <c:pt idx="249">
                  <c:v>1877</c:v>
                </c:pt>
                <c:pt idx="250">
                  <c:v>1878</c:v>
                </c:pt>
                <c:pt idx="251">
                  <c:v>1879</c:v>
                </c:pt>
                <c:pt idx="252">
                  <c:v>1880</c:v>
                </c:pt>
                <c:pt idx="253">
                  <c:v>1881</c:v>
                </c:pt>
                <c:pt idx="254">
                  <c:v>1882</c:v>
                </c:pt>
                <c:pt idx="255">
                  <c:v>1883</c:v>
                </c:pt>
                <c:pt idx="256">
                  <c:v>1884</c:v>
                </c:pt>
                <c:pt idx="257">
                  <c:v>1885</c:v>
                </c:pt>
                <c:pt idx="258">
                  <c:v>1886</c:v>
                </c:pt>
                <c:pt idx="259">
                  <c:v>1887</c:v>
                </c:pt>
                <c:pt idx="260">
                  <c:v>1888</c:v>
                </c:pt>
                <c:pt idx="261">
                  <c:v>1889</c:v>
                </c:pt>
                <c:pt idx="262">
                  <c:v>1890</c:v>
                </c:pt>
                <c:pt idx="263">
                  <c:v>1891</c:v>
                </c:pt>
                <c:pt idx="264">
                  <c:v>1892</c:v>
                </c:pt>
                <c:pt idx="265">
                  <c:v>1893</c:v>
                </c:pt>
                <c:pt idx="266">
                  <c:v>1894</c:v>
                </c:pt>
                <c:pt idx="267">
                  <c:v>1895</c:v>
                </c:pt>
                <c:pt idx="268">
                  <c:v>1896</c:v>
                </c:pt>
                <c:pt idx="269">
                  <c:v>1897</c:v>
                </c:pt>
                <c:pt idx="270">
                  <c:v>1898</c:v>
                </c:pt>
                <c:pt idx="271">
                  <c:v>1899</c:v>
                </c:pt>
                <c:pt idx="272">
                  <c:v>1900</c:v>
                </c:pt>
                <c:pt idx="273">
                  <c:v>1901</c:v>
                </c:pt>
                <c:pt idx="274">
                  <c:v>1902</c:v>
                </c:pt>
                <c:pt idx="275">
                  <c:v>1903</c:v>
                </c:pt>
                <c:pt idx="276">
                  <c:v>1904</c:v>
                </c:pt>
                <c:pt idx="277">
                  <c:v>1905</c:v>
                </c:pt>
                <c:pt idx="278">
                  <c:v>1906</c:v>
                </c:pt>
                <c:pt idx="279">
                  <c:v>1907</c:v>
                </c:pt>
                <c:pt idx="280">
                  <c:v>1908</c:v>
                </c:pt>
                <c:pt idx="281">
                  <c:v>1909</c:v>
                </c:pt>
                <c:pt idx="282">
                  <c:v>1910</c:v>
                </c:pt>
                <c:pt idx="283">
                  <c:v>1911</c:v>
                </c:pt>
                <c:pt idx="284">
                  <c:v>1912</c:v>
                </c:pt>
                <c:pt idx="285">
                  <c:v>1913</c:v>
                </c:pt>
                <c:pt idx="286">
                  <c:v>1914</c:v>
                </c:pt>
                <c:pt idx="287">
                  <c:v>1915</c:v>
                </c:pt>
                <c:pt idx="288">
                  <c:v>1916</c:v>
                </c:pt>
                <c:pt idx="289">
                  <c:v>1917</c:v>
                </c:pt>
                <c:pt idx="290">
                  <c:v>1918</c:v>
                </c:pt>
                <c:pt idx="291">
                  <c:v>1919</c:v>
                </c:pt>
                <c:pt idx="292">
                  <c:v>1920</c:v>
                </c:pt>
                <c:pt idx="293">
                  <c:v>1921</c:v>
                </c:pt>
                <c:pt idx="294">
                  <c:v>1922</c:v>
                </c:pt>
                <c:pt idx="295">
                  <c:v>1923</c:v>
                </c:pt>
                <c:pt idx="296">
                  <c:v>1924</c:v>
                </c:pt>
                <c:pt idx="297">
                  <c:v>1925</c:v>
                </c:pt>
                <c:pt idx="298">
                  <c:v>1926</c:v>
                </c:pt>
                <c:pt idx="299">
                  <c:v>1927</c:v>
                </c:pt>
                <c:pt idx="300">
                  <c:v>1928</c:v>
                </c:pt>
                <c:pt idx="301">
                  <c:v>1929</c:v>
                </c:pt>
                <c:pt idx="302">
                  <c:v>1930</c:v>
                </c:pt>
                <c:pt idx="303">
                  <c:v>1931</c:v>
                </c:pt>
                <c:pt idx="304">
                  <c:v>1932</c:v>
                </c:pt>
                <c:pt idx="305">
                  <c:v>1933</c:v>
                </c:pt>
                <c:pt idx="306">
                  <c:v>1934</c:v>
                </c:pt>
                <c:pt idx="307">
                  <c:v>1935</c:v>
                </c:pt>
                <c:pt idx="308">
                  <c:v>1936</c:v>
                </c:pt>
                <c:pt idx="309">
                  <c:v>1937</c:v>
                </c:pt>
                <c:pt idx="310">
                  <c:v>1938</c:v>
                </c:pt>
                <c:pt idx="311">
                  <c:v>1939</c:v>
                </c:pt>
                <c:pt idx="312">
                  <c:v>1940</c:v>
                </c:pt>
                <c:pt idx="313">
                  <c:v>1941</c:v>
                </c:pt>
                <c:pt idx="314">
                  <c:v>1942</c:v>
                </c:pt>
                <c:pt idx="315">
                  <c:v>1943</c:v>
                </c:pt>
                <c:pt idx="316">
                  <c:v>1944</c:v>
                </c:pt>
                <c:pt idx="317">
                  <c:v>1945</c:v>
                </c:pt>
                <c:pt idx="318">
                  <c:v>1946</c:v>
                </c:pt>
                <c:pt idx="319">
                  <c:v>1947</c:v>
                </c:pt>
                <c:pt idx="320">
                  <c:v>1948</c:v>
                </c:pt>
                <c:pt idx="321">
                  <c:v>1949</c:v>
                </c:pt>
                <c:pt idx="322">
                  <c:v>1950</c:v>
                </c:pt>
                <c:pt idx="323">
                  <c:v>1951</c:v>
                </c:pt>
                <c:pt idx="324">
                  <c:v>1952</c:v>
                </c:pt>
                <c:pt idx="325">
                  <c:v>1953</c:v>
                </c:pt>
                <c:pt idx="326">
                  <c:v>1954</c:v>
                </c:pt>
                <c:pt idx="327">
                  <c:v>1955</c:v>
                </c:pt>
                <c:pt idx="328">
                  <c:v>1956</c:v>
                </c:pt>
                <c:pt idx="329">
                  <c:v>1957</c:v>
                </c:pt>
                <c:pt idx="330">
                  <c:v>1958</c:v>
                </c:pt>
                <c:pt idx="331">
                  <c:v>1959</c:v>
                </c:pt>
                <c:pt idx="332">
                  <c:v>1960</c:v>
                </c:pt>
                <c:pt idx="333">
                  <c:v>1961</c:v>
                </c:pt>
                <c:pt idx="334">
                  <c:v>1962</c:v>
                </c:pt>
                <c:pt idx="335">
                  <c:v>1963</c:v>
                </c:pt>
                <c:pt idx="336">
                  <c:v>1964</c:v>
                </c:pt>
                <c:pt idx="337">
                  <c:v>1965</c:v>
                </c:pt>
                <c:pt idx="338">
                  <c:v>1966</c:v>
                </c:pt>
                <c:pt idx="339">
                  <c:v>1967</c:v>
                </c:pt>
                <c:pt idx="340">
                  <c:v>1968</c:v>
                </c:pt>
                <c:pt idx="341">
                  <c:v>1969</c:v>
                </c:pt>
                <c:pt idx="342">
                  <c:v>1970</c:v>
                </c:pt>
                <c:pt idx="343">
                  <c:v>1971</c:v>
                </c:pt>
                <c:pt idx="344">
                  <c:v>1972</c:v>
                </c:pt>
                <c:pt idx="345">
                  <c:v>1973</c:v>
                </c:pt>
                <c:pt idx="346">
                  <c:v>1974</c:v>
                </c:pt>
              </c:numCache>
            </c:numRef>
          </c:cat>
          <c:val>
            <c:numRef>
              <c:f>'Herengracht Index'!$J$23:$J$369</c:f>
              <c:numCache>
                <c:formatCode>0.00</c:formatCode>
                <c:ptCount val="347"/>
                <c:pt idx="0">
                  <c:v>0.9999780736206394</c:v>
                </c:pt>
                <c:pt idx="1">
                  <c:v>0.9200420515544121</c:v>
                </c:pt>
                <c:pt idx="2">
                  <c:v>0.8553742671048189</c:v>
                </c:pt>
                <c:pt idx="3">
                  <c:v>0.87167028533171453</c:v>
                </c:pt>
                <c:pt idx="4">
                  <c:v>1.0286163200416552</c:v>
                </c:pt>
                <c:pt idx="5">
                  <c:v>1.0729518758761734</c:v>
                </c:pt>
                <c:pt idx="6">
                  <c:v>1.0208079823996137</c:v>
                </c:pt>
                <c:pt idx="7">
                  <c:v>1.05220896840642</c:v>
                </c:pt>
                <c:pt idx="8">
                  <c:v>1.0931779639922798</c:v>
                </c:pt>
                <c:pt idx="9">
                  <c:v>1.0958807013781469</c:v>
                </c:pt>
                <c:pt idx="10">
                  <c:v>0.99151464342079398</c:v>
                </c:pt>
                <c:pt idx="11">
                  <c:v>1.2422319774016235</c:v>
                </c:pt>
                <c:pt idx="12">
                  <c:v>1.4418653350456474</c:v>
                </c:pt>
                <c:pt idx="13">
                  <c:v>1.6657468947735625</c:v>
                </c:pt>
                <c:pt idx="14">
                  <c:v>2.0574854823619231</c:v>
                </c:pt>
                <c:pt idx="15">
                  <c:v>2.0193086716499407</c:v>
                </c:pt>
                <c:pt idx="16">
                  <c:v>1.8718665613005825</c:v>
                </c:pt>
                <c:pt idx="17">
                  <c:v>1.6507081209647354</c:v>
                </c:pt>
                <c:pt idx="18">
                  <c:v>2.153596748403166</c:v>
                </c:pt>
                <c:pt idx="19">
                  <c:v>2.1136282359205159</c:v>
                </c:pt>
                <c:pt idx="20">
                  <c:v>1.9501048868460533</c:v>
                </c:pt>
                <c:pt idx="21">
                  <c:v>1.8363256784964666</c:v>
                </c:pt>
                <c:pt idx="22">
                  <c:v>1.7559107214454586</c:v>
                </c:pt>
                <c:pt idx="23">
                  <c:v>2.3106464165571783</c:v>
                </c:pt>
                <c:pt idx="24">
                  <c:v>2.1897039742485696</c:v>
                </c:pt>
                <c:pt idx="25">
                  <c:v>2.3126295659198775</c:v>
                </c:pt>
                <c:pt idx="26">
                  <c:v>2.4907585692449858</c:v>
                </c:pt>
                <c:pt idx="27">
                  <c:v>2.3865952227513332</c:v>
                </c:pt>
                <c:pt idx="28">
                  <c:v>2.4210615236476603</c:v>
                </c:pt>
                <c:pt idx="29">
                  <c:v>2.3950924152677722</c:v>
                </c:pt>
                <c:pt idx="30">
                  <c:v>2.3683392975493214</c:v>
                </c:pt>
                <c:pt idx="31">
                  <c:v>2.4071111353321721</c:v>
                </c:pt>
                <c:pt idx="32">
                  <c:v>2.3854507786762915</c:v>
                </c:pt>
                <c:pt idx="33">
                  <c:v>2.2841919361293859</c:v>
                </c:pt>
                <c:pt idx="34">
                  <c:v>2.0983569681646186</c:v>
                </c:pt>
                <c:pt idx="35">
                  <c:v>2.7053315142517822</c:v>
                </c:pt>
                <c:pt idx="36">
                  <c:v>2.7783633123764626</c:v>
                </c:pt>
                <c:pt idx="37">
                  <c:v>2.5839846357867016</c:v>
                </c:pt>
                <c:pt idx="38">
                  <c:v>2.4746894381919593</c:v>
                </c:pt>
                <c:pt idx="39">
                  <c:v>2.3892713670312036</c:v>
                </c:pt>
                <c:pt idx="40">
                  <c:v>2.3686609313123124</c:v>
                </c:pt>
                <c:pt idx="41">
                  <c:v>2.4685567657976462</c:v>
                </c:pt>
                <c:pt idx="42">
                  <c:v>2.2936515827577235</c:v>
                </c:pt>
                <c:pt idx="43">
                  <c:v>2.1198490795465661</c:v>
                </c:pt>
                <c:pt idx="44">
                  <c:v>1.8676363788005599</c:v>
                </c:pt>
                <c:pt idx="45">
                  <c:v>1.8298566229167743</c:v>
                </c:pt>
                <c:pt idx="46">
                  <c:v>1.6716602865362089</c:v>
                </c:pt>
                <c:pt idx="47">
                  <c:v>1.4698859416055263</c:v>
                </c:pt>
                <c:pt idx="48">
                  <c:v>1.447501551720819</c:v>
                </c:pt>
                <c:pt idx="49">
                  <c:v>1.492061287279961</c:v>
                </c:pt>
                <c:pt idx="50">
                  <c:v>1.5063977236190056</c:v>
                </c:pt>
                <c:pt idx="51">
                  <c:v>1.8618538174706796</c:v>
                </c:pt>
                <c:pt idx="52">
                  <c:v>1.8825709644532154</c:v>
                </c:pt>
                <c:pt idx="53">
                  <c:v>1.8142338595771548</c:v>
                </c:pt>
                <c:pt idx="54">
                  <c:v>1.6637027547149448</c:v>
                </c:pt>
                <c:pt idx="55">
                  <c:v>1.581698595419317</c:v>
                </c:pt>
                <c:pt idx="56">
                  <c:v>1.638144462578959</c:v>
                </c:pt>
                <c:pt idx="57">
                  <c:v>1.6638252592287563</c:v>
                </c:pt>
                <c:pt idx="58">
                  <c:v>1.8371802460342699</c:v>
                </c:pt>
                <c:pt idx="59">
                  <c:v>1.9569146277060161</c:v>
                </c:pt>
                <c:pt idx="60">
                  <c:v>1.9428102197190138</c:v>
                </c:pt>
                <c:pt idx="61">
                  <c:v>1.8942305791420391</c:v>
                </c:pt>
                <c:pt idx="62">
                  <c:v>1.8944119022583008</c:v>
                </c:pt>
                <c:pt idx="63">
                  <c:v>1.8132471564352237</c:v>
                </c:pt>
                <c:pt idx="64">
                  <c:v>1.6987851547526904</c:v>
                </c:pt>
                <c:pt idx="65">
                  <c:v>1.4621932207186408</c:v>
                </c:pt>
                <c:pt idx="66">
                  <c:v>1.5753430971240232</c:v>
                </c:pt>
                <c:pt idx="67">
                  <c:v>1.6936798817550878</c:v>
                </c:pt>
                <c:pt idx="68">
                  <c:v>1.7572739823998214</c:v>
                </c:pt>
                <c:pt idx="69">
                  <c:v>1.6826067046226749</c:v>
                </c:pt>
                <c:pt idx="70">
                  <c:v>1.5430072670710444</c:v>
                </c:pt>
                <c:pt idx="71">
                  <c:v>1.5188455041867652</c:v>
                </c:pt>
                <c:pt idx="72">
                  <c:v>1.9962933244559549</c:v>
                </c:pt>
                <c:pt idx="73">
                  <c:v>2.1468690154107533</c:v>
                </c:pt>
                <c:pt idx="74">
                  <c:v>2.2137558116034985</c:v>
                </c:pt>
                <c:pt idx="75">
                  <c:v>1.8190994608356721</c:v>
                </c:pt>
                <c:pt idx="76">
                  <c:v>1.7628777023383186</c:v>
                </c:pt>
                <c:pt idx="77">
                  <c:v>1.8051446669005575</c:v>
                </c:pt>
                <c:pt idx="78">
                  <c:v>1.8576004360630751</c:v>
                </c:pt>
                <c:pt idx="79">
                  <c:v>1.8916445479973816</c:v>
                </c:pt>
                <c:pt idx="80">
                  <c:v>1.8635943747549255</c:v>
                </c:pt>
                <c:pt idx="81">
                  <c:v>1.2899077378545802</c:v>
                </c:pt>
                <c:pt idx="82">
                  <c:v>1.3356065807148374</c:v>
                </c:pt>
                <c:pt idx="83">
                  <c:v>1.5971271220150312</c:v>
                </c:pt>
                <c:pt idx="84">
                  <c:v>1.7512043616987163</c:v>
                </c:pt>
                <c:pt idx="85">
                  <c:v>1.8940166340108198</c:v>
                </c:pt>
                <c:pt idx="86">
                  <c:v>1.7159698748958971</c:v>
                </c:pt>
                <c:pt idx="87">
                  <c:v>1.6594657534608643</c:v>
                </c:pt>
                <c:pt idx="88">
                  <c:v>1.7180342320099051</c:v>
                </c:pt>
                <c:pt idx="89">
                  <c:v>1.8626447105523627</c:v>
                </c:pt>
                <c:pt idx="90">
                  <c:v>1.8698008943362645</c:v>
                </c:pt>
                <c:pt idx="91">
                  <c:v>1.8853353221648756</c:v>
                </c:pt>
                <c:pt idx="92">
                  <c:v>2.01694140078519</c:v>
                </c:pt>
                <c:pt idx="93">
                  <c:v>2.2692272266148699</c:v>
                </c:pt>
                <c:pt idx="94">
                  <c:v>2.4686748474642028</c:v>
                </c:pt>
                <c:pt idx="95">
                  <c:v>2.8017691629591028</c:v>
                </c:pt>
                <c:pt idx="96">
                  <c:v>3.0238408389194751</c:v>
                </c:pt>
                <c:pt idx="97">
                  <c:v>3.3384352517249725</c:v>
                </c:pt>
                <c:pt idx="98">
                  <c:v>3.0818803476557521</c:v>
                </c:pt>
                <c:pt idx="99">
                  <c:v>2.7949705634827962</c:v>
                </c:pt>
                <c:pt idx="100">
                  <c:v>2.8875016108057756</c:v>
                </c:pt>
                <c:pt idx="101">
                  <c:v>2.9404536166259971</c:v>
                </c:pt>
                <c:pt idx="102">
                  <c:v>3.2287096866155252</c:v>
                </c:pt>
                <c:pt idx="103">
                  <c:v>3.3969348180384231</c:v>
                </c:pt>
                <c:pt idx="104">
                  <c:v>3.254334975414805</c:v>
                </c:pt>
                <c:pt idx="105">
                  <c:v>3.5456074700836275</c:v>
                </c:pt>
                <c:pt idx="106">
                  <c:v>3.2969229815435668</c:v>
                </c:pt>
                <c:pt idx="107">
                  <c:v>3.4100244144951262</c:v>
                </c:pt>
                <c:pt idx="108">
                  <c:v>3.4587003316117912</c:v>
                </c:pt>
                <c:pt idx="109">
                  <c:v>3.3502960653272358</c:v>
                </c:pt>
                <c:pt idx="110">
                  <c:v>3.3957558901750842</c:v>
                </c:pt>
                <c:pt idx="111">
                  <c:v>3.1788766688320336</c:v>
                </c:pt>
                <c:pt idx="112">
                  <c:v>2.8426309238917638</c:v>
                </c:pt>
                <c:pt idx="113">
                  <c:v>2.5452940509361195</c:v>
                </c:pt>
                <c:pt idx="114">
                  <c:v>2.3471123421962781</c:v>
                </c:pt>
                <c:pt idx="115">
                  <c:v>2.1868935380273209</c:v>
                </c:pt>
                <c:pt idx="116">
                  <c:v>2.2079568195333503</c:v>
                </c:pt>
                <c:pt idx="117">
                  <c:v>2.4190711272944068</c:v>
                </c:pt>
                <c:pt idx="118">
                  <c:v>2.3383936245727677</c:v>
                </c:pt>
                <c:pt idx="119">
                  <c:v>2.2357454486271551</c:v>
                </c:pt>
                <c:pt idx="120">
                  <c:v>2.1895036221375035</c:v>
                </c:pt>
                <c:pt idx="121">
                  <c:v>2.1341089974401162</c:v>
                </c:pt>
                <c:pt idx="122">
                  <c:v>2.0169972833160075</c:v>
                </c:pt>
                <c:pt idx="123">
                  <c:v>2.3584522565642994</c:v>
                </c:pt>
                <c:pt idx="124">
                  <c:v>2.5311878742793334</c:v>
                </c:pt>
                <c:pt idx="125">
                  <c:v>2.6947992908310479</c:v>
                </c:pt>
                <c:pt idx="126">
                  <c:v>3.011665851877483</c:v>
                </c:pt>
                <c:pt idx="127">
                  <c:v>2.7110467192491692</c:v>
                </c:pt>
                <c:pt idx="128">
                  <c:v>2.3779803405885169</c:v>
                </c:pt>
                <c:pt idx="129">
                  <c:v>2.1275225816275172</c:v>
                </c:pt>
                <c:pt idx="130">
                  <c:v>2.1373397075668117</c:v>
                </c:pt>
                <c:pt idx="131">
                  <c:v>2.367924722377988</c:v>
                </c:pt>
                <c:pt idx="132">
                  <c:v>2.4041118696673398</c:v>
                </c:pt>
                <c:pt idx="133">
                  <c:v>2.3840837064335987</c:v>
                </c:pt>
                <c:pt idx="134">
                  <c:v>2.3559261726233012</c:v>
                </c:pt>
                <c:pt idx="135">
                  <c:v>2.5096223230470547</c:v>
                </c:pt>
                <c:pt idx="136">
                  <c:v>2.7973989010158182</c:v>
                </c:pt>
                <c:pt idx="137">
                  <c:v>2.8378373770098761</c:v>
                </c:pt>
                <c:pt idx="138">
                  <c:v>2.7123205422645689</c:v>
                </c:pt>
                <c:pt idx="139">
                  <c:v>2.1755269755950284</c:v>
                </c:pt>
                <c:pt idx="140">
                  <c:v>3.1929892503836994</c:v>
                </c:pt>
                <c:pt idx="141">
                  <c:v>3.3709564202848887</c:v>
                </c:pt>
                <c:pt idx="142">
                  <c:v>2.964417101342113</c:v>
                </c:pt>
                <c:pt idx="143">
                  <c:v>2.5489043280508641</c:v>
                </c:pt>
                <c:pt idx="144">
                  <c:v>2.6474495750658438</c:v>
                </c:pt>
                <c:pt idx="145">
                  <c:v>2.5100718733910057</c:v>
                </c:pt>
                <c:pt idx="146">
                  <c:v>2.6655965581391956</c:v>
                </c:pt>
                <c:pt idx="147">
                  <c:v>2.5835652657318016</c:v>
                </c:pt>
                <c:pt idx="148">
                  <c:v>2.6872076368666171</c:v>
                </c:pt>
                <c:pt idx="149">
                  <c:v>2.7854466711078101</c:v>
                </c:pt>
                <c:pt idx="150">
                  <c:v>2.9321254081705233</c:v>
                </c:pt>
                <c:pt idx="151">
                  <c:v>3.0283409981460969</c:v>
                </c:pt>
                <c:pt idx="152">
                  <c:v>2.9474699142044489</c:v>
                </c:pt>
                <c:pt idx="153">
                  <c:v>2.7745024739842044</c:v>
                </c:pt>
                <c:pt idx="154">
                  <c:v>2.7821674291779752</c:v>
                </c:pt>
                <c:pt idx="155">
                  <c:v>3.0253689265210331</c:v>
                </c:pt>
                <c:pt idx="156">
                  <c:v>3.0497071275915646</c:v>
                </c:pt>
                <c:pt idx="157">
                  <c:v>3.0377145488440545</c:v>
                </c:pt>
                <c:pt idx="158">
                  <c:v>2.8356289943662962</c:v>
                </c:pt>
                <c:pt idx="159">
                  <c:v>2.6691714234153388</c:v>
                </c:pt>
                <c:pt idx="160">
                  <c:v>2.4151369022999605</c:v>
                </c:pt>
                <c:pt idx="161">
                  <c:v>2.4591629646119619</c:v>
                </c:pt>
                <c:pt idx="162">
                  <c:v>2.5120212304326546</c:v>
                </c:pt>
                <c:pt idx="163">
                  <c:v>2.6954163504463118</c:v>
                </c:pt>
                <c:pt idx="164">
                  <c:v>2.7771379991791956</c:v>
                </c:pt>
                <c:pt idx="165">
                  <c:v>2.424984061340218</c:v>
                </c:pt>
                <c:pt idx="166">
                  <c:v>2.2472565118299266</c:v>
                </c:pt>
                <c:pt idx="167">
                  <c:v>1.5571396390137568</c:v>
                </c:pt>
                <c:pt idx="168">
                  <c:v>1.5968229789378254</c:v>
                </c:pt>
                <c:pt idx="169">
                  <c:v>1.6407041991523603</c:v>
                </c:pt>
                <c:pt idx="170">
                  <c:v>1.6389810548272588</c:v>
                </c:pt>
                <c:pt idx="171">
                  <c:v>1.4735533956890317</c:v>
                </c:pt>
                <c:pt idx="172">
                  <c:v>1.2722943603076029</c:v>
                </c:pt>
                <c:pt idx="173">
                  <c:v>1.0829376330950724</c:v>
                </c:pt>
                <c:pt idx="174">
                  <c:v>1.3249086962303853</c:v>
                </c:pt>
                <c:pt idx="175">
                  <c:v>1.2474562787119654</c:v>
                </c:pt>
                <c:pt idx="176">
                  <c:v>1.3232229369311213</c:v>
                </c:pt>
                <c:pt idx="177">
                  <c:v>1.2803466756764581</c:v>
                </c:pt>
                <c:pt idx="178">
                  <c:v>1.324829672538423</c:v>
                </c:pt>
                <c:pt idx="179">
                  <c:v>1.402294867162446</c:v>
                </c:pt>
                <c:pt idx="180">
                  <c:v>1.481663407477265</c:v>
                </c:pt>
                <c:pt idx="181">
                  <c:v>1.3963064451419753</c:v>
                </c:pt>
                <c:pt idx="182">
                  <c:v>1.1341322069475657</c:v>
                </c:pt>
                <c:pt idx="183">
                  <c:v>0.99387670819812379</c:v>
                </c:pt>
                <c:pt idx="184">
                  <c:v>0.90218622083004529</c:v>
                </c:pt>
                <c:pt idx="185">
                  <c:v>0.85725634717040644</c:v>
                </c:pt>
                <c:pt idx="186">
                  <c:v>0.89004746181662175</c:v>
                </c:pt>
                <c:pt idx="187">
                  <c:v>0.78507763826044474</c:v>
                </c:pt>
                <c:pt idx="188">
                  <c:v>0.74718246913439379</c:v>
                </c:pt>
                <c:pt idx="189">
                  <c:v>0.72874628869330549</c:v>
                </c:pt>
                <c:pt idx="190">
                  <c:v>0.8368535324560914</c:v>
                </c:pt>
                <c:pt idx="191">
                  <c:v>0.84623798993476584</c:v>
                </c:pt>
                <c:pt idx="192">
                  <c:v>0.97326628560202588</c:v>
                </c:pt>
                <c:pt idx="193">
                  <c:v>1.1430361639761379</c:v>
                </c:pt>
                <c:pt idx="194">
                  <c:v>1.1985798285569962</c:v>
                </c:pt>
                <c:pt idx="195">
                  <c:v>1.2051478999890024</c:v>
                </c:pt>
                <c:pt idx="196">
                  <c:v>1.311885632571997</c:v>
                </c:pt>
                <c:pt idx="197">
                  <c:v>1.2726710196308468</c:v>
                </c:pt>
                <c:pt idx="198">
                  <c:v>1.2094126119595128</c:v>
                </c:pt>
                <c:pt idx="199">
                  <c:v>1.1233241918385826</c:v>
                </c:pt>
                <c:pt idx="200">
                  <c:v>1.0987413222594893</c:v>
                </c:pt>
                <c:pt idx="201">
                  <c:v>1.0054709528996397</c:v>
                </c:pt>
                <c:pt idx="202">
                  <c:v>0.85539645420790633</c:v>
                </c:pt>
                <c:pt idx="203">
                  <c:v>0.88690594341851359</c:v>
                </c:pt>
                <c:pt idx="204">
                  <c:v>0.97175797981100231</c:v>
                </c:pt>
                <c:pt idx="205">
                  <c:v>0.90909167460426876</c:v>
                </c:pt>
                <c:pt idx="206">
                  <c:v>0.93916980769437408</c:v>
                </c:pt>
                <c:pt idx="207">
                  <c:v>1.0068643020716046</c:v>
                </c:pt>
                <c:pt idx="208">
                  <c:v>1.0558600004040641</c:v>
                </c:pt>
                <c:pt idx="209">
                  <c:v>1.2079684897170091</c:v>
                </c:pt>
                <c:pt idx="210">
                  <c:v>1.2474740341012807</c:v>
                </c:pt>
                <c:pt idx="211">
                  <c:v>1.2748195857394606</c:v>
                </c:pt>
                <c:pt idx="212">
                  <c:v>1.3104290700320385</c:v>
                </c:pt>
                <c:pt idx="213">
                  <c:v>1.2841215424483785</c:v>
                </c:pt>
                <c:pt idx="214">
                  <c:v>1.2791289631803757</c:v>
                </c:pt>
                <c:pt idx="215">
                  <c:v>1.2170240577004154</c:v>
                </c:pt>
                <c:pt idx="216">
                  <c:v>1.3639832410075778</c:v>
                </c:pt>
                <c:pt idx="217">
                  <c:v>1.2839665341534972</c:v>
                </c:pt>
                <c:pt idx="218">
                  <c:v>1.1817716464770329</c:v>
                </c:pt>
                <c:pt idx="219">
                  <c:v>0.94290001709682303</c:v>
                </c:pt>
                <c:pt idx="220">
                  <c:v>1.1582915052712095</c:v>
                </c:pt>
                <c:pt idx="221">
                  <c:v>1.2343476557751962</c:v>
                </c:pt>
                <c:pt idx="222">
                  <c:v>1.2850379253994346</c:v>
                </c:pt>
                <c:pt idx="223">
                  <c:v>1.2181339921835737</c:v>
                </c:pt>
                <c:pt idx="224">
                  <c:v>1.2985196959892016</c:v>
                </c:pt>
                <c:pt idx="225">
                  <c:v>1.294835136316554</c:v>
                </c:pt>
                <c:pt idx="226">
                  <c:v>1.4013305921839594</c:v>
                </c:pt>
                <c:pt idx="227">
                  <c:v>1.2554719629711846</c:v>
                </c:pt>
                <c:pt idx="228">
                  <c:v>1.2983903320494381</c:v>
                </c:pt>
                <c:pt idx="229">
                  <c:v>1.1908470419319068</c:v>
                </c:pt>
                <c:pt idx="230">
                  <c:v>1.2880466471180858</c:v>
                </c:pt>
                <c:pt idx="231">
                  <c:v>1.2803200268185306</c:v>
                </c:pt>
                <c:pt idx="232">
                  <c:v>1.2070394230669188</c:v>
                </c:pt>
                <c:pt idx="233">
                  <c:v>1.336654563732544</c:v>
                </c:pt>
                <c:pt idx="234">
                  <c:v>1.4627046867241595</c:v>
                </c:pt>
                <c:pt idx="235">
                  <c:v>1.6679375698548813</c:v>
                </c:pt>
                <c:pt idx="236">
                  <c:v>1.7171159075177771</c:v>
                </c:pt>
                <c:pt idx="237">
                  <c:v>1.9182545958635515</c:v>
                </c:pt>
                <c:pt idx="238">
                  <c:v>1.7099379447958782</c:v>
                </c:pt>
                <c:pt idx="239">
                  <c:v>1.6880459329702879</c:v>
                </c:pt>
                <c:pt idx="240">
                  <c:v>1.6627017070359851</c:v>
                </c:pt>
                <c:pt idx="241">
                  <c:v>1.6513896273204698</c:v>
                </c:pt>
                <c:pt idx="242">
                  <c:v>1.7776405543292451</c:v>
                </c:pt>
                <c:pt idx="243">
                  <c:v>1.7153658579619788</c:v>
                </c:pt>
                <c:pt idx="244">
                  <c:v>1.7377740970670312</c:v>
                </c:pt>
                <c:pt idx="245">
                  <c:v>1.9260391222427149</c:v>
                </c:pt>
                <c:pt idx="246">
                  <c:v>2.3056989929235292</c:v>
                </c:pt>
                <c:pt idx="247">
                  <c:v>2.2976665785419601</c:v>
                </c:pt>
                <c:pt idx="248">
                  <c:v>2.3921416777622939</c:v>
                </c:pt>
                <c:pt idx="249">
                  <c:v>2.3194873186824281</c:v>
                </c:pt>
                <c:pt idx="250">
                  <c:v>2.6483801966073495</c:v>
                </c:pt>
                <c:pt idx="251">
                  <c:v>2.6239989746070362</c:v>
                </c:pt>
                <c:pt idx="252">
                  <c:v>2.5645316351686716</c:v>
                </c:pt>
                <c:pt idx="253">
                  <c:v>2.7926997157754165</c:v>
                </c:pt>
                <c:pt idx="254">
                  <c:v>3.1357483913026569</c:v>
                </c:pt>
                <c:pt idx="255">
                  <c:v>2.8094654031680779</c:v>
                </c:pt>
                <c:pt idx="256">
                  <c:v>2.6503645716364796</c:v>
                </c:pt>
                <c:pt idx="257">
                  <c:v>2.7652222885047757</c:v>
                </c:pt>
                <c:pt idx="258">
                  <c:v>2.8673029925406075</c:v>
                </c:pt>
                <c:pt idx="259">
                  <c:v>2.952237084620343</c:v>
                </c:pt>
                <c:pt idx="260">
                  <c:v>2.8001772717159019</c:v>
                </c:pt>
                <c:pt idx="261">
                  <c:v>2.3873986630968203</c:v>
                </c:pt>
                <c:pt idx="262">
                  <c:v>2.4205912177489237</c:v>
                </c:pt>
                <c:pt idx="263">
                  <c:v>2.3003488189143146</c:v>
                </c:pt>
                <c:pt idx="264">
                  <c:v>2.7093469505962386</c:v>
                </c:pt>
                <c:pt idx="265">
                  <c:v>2.4639644030728722</c:v>
                </c:pt>
                <c:pt idx="266">
                  <c:v>2.3039066566470425</c:v>
                </c:pt>
                <c:pt idx="267">
                  <c:v>2.5437394636210127</c:v>
                </c:pt>
                <c:pt idx="268">
                  <c:v>2.50838120442394</c:v>
                </c:pt>
                <c:pt idx="269">
                  <c:v>2.4337780224389389</c:v>
                </c:pt>
                <c:pt idx="270">
                  <c:v>2.6990914129718364</c:v>
                </c:pt>
                <c:pt idx="271">
                  <c:v>2.8093327702803683</c:v>
                </c:pt>
                <c:pt idx="272">
                  <c:v>2.6429540323626601</c:v>
                </c:pt>
                <c:pt idx="273">
                  <c:v>2.6786395299989736</c:v>
                </c:pt>
                <c:pt idx="274">
                  <c:v>2.8115667645228388</c:v>
                </c:pt>
                <c:pt idx="275">
                  <c:v>2.9893230569400706</c:v>
                </c:pt>
                <c:pt idx="276">
                  <c:v>2.6863596314190015</c:v>
                </c:pt>
                <c:pt idx="277">
                  <c:v>2.594425106647396</c:v>
                </c:pt>
                <c:pt idx="278">
                  <c:v>2.2898240102879615</c:v>
                </c:pt>
                <c:pt idx="279">
                  <c:v>2.4476800148303144</c:v>
                </c:pt>
                <c:pt idx="280">
                  <c:v>2.5087622546581216</c:v>
                </c:pt>
                <c:pt idx="281">
                  <c:v>2.1843099927506517</c:v>
                </c:pt>
                <c:pt idx="282">
                  <c:v>2.3098020977248086</c:v>
                </c:pt>
                <c:pt idx="283">
                  <c:v>2.1856785904586742</c:v>
                </c:pt>
                <c:pt idx="284">
                  <c:v>2.4023145394074414</c:v>
                </c:pt>
                <c:pt idx="285">
                  <c:v>2.4967557672642582</c:v>
                </c:pt>
                <c:pt idx="286">
                  <c:v>2.4899965477927073</c:v>
                </c:pt>
                <c:pt idx="287">
                  <c:v>2.165954850423828</c:v>
                </c:pt>
                <c:pt idx="288">
                  <c:v>2.1243095765519988</c:v>
                </c:pt>
                <c:pt idx="289">
                  <c:v>2.3642135531460005</c:v>
                </c:pt>
                <c:pt idx="290">
                  <c:v>2.3819467498489693</c:v>
                </c:pt>
                <c:pt idx="291">
                  <c:v>2.8221067086609373</c:v>
                </c:pt>
                <c:pt idx="292">
                  <c:v>3.3248901844293099</c:v>
                </c:pt>
                <c:pt idx="293">
                  <c:v>3.677163933398496</c:v>
                </c:pt>
                <c:pt idx="294">
                  <c:v>3.2078385268900225</c:v>
                </c:pt>
                <c:pt idx="295">
                  <c:v>2.9173446411871344</c:v>
                </c:pt>
                <c:pt idx="296">
                  <c:v>3.3074940335714431</c:v>
                </c:pt>
                <c:pt idx="297">
                  <c:v>3.2619780660519226</c:v>
                </c:pt>
                <c:pt idx="298">
                  <c:v>3.3377868993492386</c:v>
                </c:pt>
                <c:pt idx="299">
                  <c:v>2.725579626268011</c:v>
                </c:pt>
                <c:pt idx="300">
                  <c:v>2.8274826883322506</c:v>
                </c:pt>
                <c:pt idx="301">
                  <c:v>3.2709443863662075</c:v>
                </c:pt>
                <c:pt idx="302">
                  <c:v>3.8499843963135132</c:v>
                </c:pt>
                <c:pt idx="303">
                  <c:v>3.5894127765280821</c:v>
                </c:pt>
                <c:pt idx="304">
                  <c:v>3.091679282722033</c:v>
                </c:pt>
                <c:pt idx="305">
                  <c:v>2.8825717068865888</c:v>
                </c:pt>
                <c:pt idx="306">
                  <c:v>2.8050618299141701</c:v>
                </c:pt>
                <c:pt idx="307">
                  <c:v>2.5802286233209561</c:v>
                </c:pt>
                <c:pt idx="308">
                  <c:v>2.5517959894925268</c:v>
                </c:pt>
                <c:pt idx="309">
                  <c:v>2.1948390008345213</c:v>
                </c:pt>
                <c:pt idx="310">
                  <c:v>2.0889440416611658</c:v>
                </c:pt>
                <c:pt idx="311">
                  <c:v>2.7027861454880489</c:v>
                </c:pt>
                <c:pt idx="312">
                  <c:v>1.9542054576585277</c:v>
                </c:pt>
                <c:pt idx="313">
                  <c:v>2.4990031863361635</c:v>
                </c:pt>
                <c:pt idx="314">
                  <c:v>2.5436808726496438</c:v>
                </c:pt>
                <c:pt idx="315">
                  <c:v>2.5218741168000434</c:v>
                </c:pt>
                <c:pt idx="316">
                  <c:v>2.4743712743646631</c:v>
                </c:pt>
                <c:pt idx="317">
                  <c:v>2.2481127456514081</c:v>
                </c:pt>
                <c:pt idx="318">
                  <c:v>2.0582741346476947</c:v>
                </c:pt>
                <c:pt idx="319">
                  <c:v>2.1230493667286128</c:v>
                </c:pt>
                <c:pt idx="320">
                  <c:v>2.3353170315159555</c:v>
                </c:pt>
                <c:pt idx="321">
                  <c:v>2.4795248478609153</c:v>
                </c:pt>
                <c:pt idx="322">
                  <c:v>2.0888483079625058</c:v>
                </c:pt>
                <c:pt idx="323">
                  <c:v>2.2695521282449893</c:v>
                </c:pt>
                <c:pt idx="324">
                  <c:v>2.2392894566520192</c:v>
                </c:pt>
                <c:pt idx="325">
                  <c:v>2.3977075076153005</c:v>
                </c:pt>
                <c:pt idx="326">
                  <c:v>2.1449444675140819</c:v>
                </c:pt>
                <c:pt idx="327">
                  <c:v>2.4396218109454444</c:v>
                </c:pt>
                <c:pt idx="328">
                  <c:v>3.0245725530721672</c:v>
                </c:pt>
                <c:pt idx="329">
                  <c:v>2.8555037967392267</c:v>
                </c:pt>
                <c:pt idx="330">
                  <c:v>3.0982388392009641</c:v>
                </c:pt>
                <c:pt idx="331">
                  <c:v>4.4266875529903196</c:v>
                </c:pt>
                <c:pt idx="332">
                  <c:v>4.7818252798570908</c:v>
                </c:pt>
                <c:pt idx="333">
                  <c:v>4.6759902636312223</c:v>
                </c:pt>
                <c:pt idx="334">
                  <c:v>3.8407564300070955</c:v>
                </c:pt>
                <c:pt idx="335">
                  <c:v>4.8235806934598005</c:v>
                </c:pt>
                <c:pt idx="336">
                  <c:v>4.8640440727342273</c:v>
                </c:pt>
                <c:pt idx="337">
                  <c:v>5.4906372812873308</c:v>
                </c:pt>
                <c:pt idx="338">
                  <c:v>4.9331848560293716</c:v>
                </c:pt>
                <c:pt idx="339">
                  <c:v>4.8111726632373806</c:v>
                </c:pt>
                <c:pt idx="340">
                  <c:v>4.785732714677005</c:v>
                </c:pt>
                <c:pt idx="341">
                  <c:v>4.7133048956768295</c:v>
                </c:pt>
                <c:pt idx="342">
                  <c:v>4.1169067986120673</c:v>
                </c:pt>
                <c:pt idx="343">
                  <c:v>4.2184039996325637</c:v>
                </c:pt>
                <c:pt idx="344">
                  <c:v>3.7706786529611076</c:v>
                </c:pt>
                <c:pt idx="345">
                  <c:v>6.8247424095603053</c:v>
                </c:pt>
                <c:pt idx="346">
                  <c:v>6.8677478148364974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735928"/>
        <c:axId val="400736320"/>
      </c:lineChart>
      <c:catAx>
        <c:axId val="400735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Eichholtz &amp; Geltner (2004)</a:t>
                </a:r>
              </a:p>
            </c:rich>
          </c:tx>
          <c:layout>
            <c:manualLayout>
              <c:xMode val="edge"/>
              <c:yMode val="edge"/>
              <c:x val="0.3800962014296288"/>
              <c:y val="0.909275088673340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6320"/>
        <c:crosses val="autoZero"/>
        <c:auto val="0"/>
        <c:lblAlgn val="ctr"/>
        <c:lblOffset val="100"/>
        <c:tickLblSkip val="50"/>
        <c:tickMarkSkip val="10"/>
        <c:noMultiLvlLbl val="0"/>
      </c:catAx>
      <c:valAx>
        <c:axId val="40073632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5928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Exhibit 17b; 1914-1930: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Herengracht Real Location Value Index </a:t>
            </a:r>
          </a:p>
        </c:rich>
      </c:tx>
      <c:layout>
        <c:manualLayout>
          <c:xMode val="edge"/>
          <c:yMode val="edge"/>
          <c:x val="0.15789480447111623"/>
          <c:y val="4.129800945812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7197641343564"/>
          <c:y val="0.28318635057000463"/>
          <c:w val="0.8192985965334586"/>
          <c:h val="0.54572369641094631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Index'!$D$309:$D$325</c:f>
              <c:numCache>
                <c:formatCode>General</c:formatCode>
                <c:ptCount val="17"/>
                <c:pt idx="0">
                  <c:v>1914</c:v>
                </c:pt>
                <c:pt idx="1">
                  <c:v>1915</c:v>
                </c:pt>
                <c:pt idx="2">
                  <c:v>1916</c:v>
                </c:pt>
                <c:pt idx="3">
                  <c:v>1917</c:v>
                </c:pt>
                <c:pt idx="4">
                  <c:v>1918</c:v>
                </c:pt>
                <c:pt idx="5">
                  <c:v>1919</c:v>
                </c:pt>
                <c:pt idx="6">
                  <c:v>1920</c:v>
                </c:pt>
                <c:pt idx="7">
                  <c:v>1921</c:v>
                </c:pt>
                <c:pt idx="8">
                  <c:v>1922</c:v>
                </c:pt>
                <c:pt idx="9">
                  <c:v>1923</c:v>
                </c:pt>
                <c:pt idx="10">
                  <c:v>1924</c:v>
                </c:pt>
                <c:pt idx="11">
                  <c:v>1925</c:v>
                </c:pt>
                <c:pt idx="12">
                  <c:v>1926</c:v>
                </c:pt>
                <c:pt idx="13">
                  <c:v>1927</c:v>
                </c:pt>
                <c:pt idx="14">
                  <c:v>1928</c:v>
                </c:pt>
                <c:pt idx="15">
                  <c:v>1929</c:v>
                </c:pt>
                <c:pt idx="16">
                  <c:v>1930</c:v>
                </c:pt>
              </c:numCache>
            </c:numRef>
          </c:cat>
          <c:val>
            <c:numRef>
              <c:f>'Herengracht Index'!$J$309:$J$325</c:f>
              <c:numCache>
                <c:formatCode>0.00</c:formatCode>
                <c:ptCount val="17"/>
                <c:pt idx="0">
                  <c:v>2.4899965477927073</c:v>
                </c:pt>
                <c:pt idx="1">
                  <c:v>2.165954850423828</c:v>
                </c:pt>
                <c:pt idx="2">
                  <c:v>2.1243095765519988</c:v>
                </c:pt>
                <c:pt idx="3">
                  <c:v>2.3642135531460005</c:v>
                </c:pt>
                <c:pt idx="4">
                  <c:v>2.3819467498489693</c:v>
                </c:pt>
                <c:pt idx="5">
                  <c:v>2.8221067086609373</c:v>
                </c:pt>
                <c:pt idx="6">
                  <c:v>3.3248901844293099</c:v>
                </c:pt>
                <c:pt idx="7">
                  <c:v>3.677163933398496</c:v>
                </c:pt>
                <c:pt idx="8">
                  <c:v>3.2078385268900225</c:v>
                </c:pt>
                <c:pt idx="9">
                  <c:v>2.9173446411871344</c:v>
                </c:pt>
                <c:pt idx="10">
                  <c:v>3.3074940335714431</c:v>
                </c:pt>
                <c:pt idx="11">
                  <c:v>3.2619780660519226</c:v>
                </c:pt>
                <c:pt idx="12">
                  <c:v>3.3377868993492386</c:v>
                </c:pt>
                <c:pt idx="13">
                  <c:v>2.725579626268011</c:v>
                </c:pt>
                <c:pt idx="14">
                  <c:v>2.8274826883322506</c:v>
                </c:pt>
                <c:pt idx="15">
                  <c:v>3.2709443863662075</c:v>
                </c:pt>
                <c:pt idx="16">
                  <c:v>3.8499843963135132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732400"/>
        <c:axId val="400732792"/>
      </c:lineChart>
      <c:catAx>
        <c:axId val="40073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2792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00732792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240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Pagina &amp;P</c:oddFooter>
    </c:headerFooter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Exhibit 18b; 1931-1946: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Herengracht Real Location Value Index </a:t>
            </a:r>
          </a:p>
        </c:rich>
      </c:tx>
      <c:layout>
        <c:manualLayout>
          <c:xMode val="edge"/>
          <c:yMode val="edge"/>
          <c:x val="0.15789480447111623"/>
          <c:y val="4.129800945812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7197641343564"/>
          <c:y val="0.28318635057000463"/>
          <c:w val="0.8192985965334586"/>
          <c:h val="0.54572369641094631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Index'!$D$326:$D$341</c:f>
              <c:numCache>
                <c:formatCode>General</c:formatCode>
                <c:ptCount val="16"/>
                <c:pt idx="0">
                  <c:v>1931</c:v>
                </c:pt>
                <c:pt idx="1">
                  <c:v>1932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1936</c:v>
                </c:pt>
                <c:pt idx="6">
                  <c:v>1937</c:v>
                </c:pt>
                <c:pt idx="7">
                  <c:v>1938</c:v>
                </c:pt>
                <c:pt idx="8">
                  <c:v>1939</c:v>
                </c:pt>
                <c:pt idx="9">
                  <c:v>1940</c:v>
                </c:pt>
                <c:pt idx="10">
                  <c:v>1941</c:v>
                </c:pt>
                <c:pt idx="11">
                  <c:v>1942</c:v>
                </c:pt>
                <c:pt idx="12">
                  <c:v>1943</c:v>
                </c:pt>
                <c:pt idx="13">
                  <c:v>1944</c:v>
                </c:pt>
                <c:pt idx="14">
                  <c:v>1945</c:v>
                </c:pt>
                <c:pt idx="15">
                  <c:v>1946</c:v>
                </c:pt>
              </c:numCache>
            </c:numRef>
          </c:cat>
          <c:val>
            <c:numRef>
              <c:f>'Herengracht Index'!$J$326:$J$341</c:f>
              <c:numCache>
                <c:formatCode>0.00</c:formatCode>
                <c:ptCount val="16"/>
                <c:pt idx="0">
                  <c:v>3.5894127765280821</c:v>
                </c:pt>
                <c:pt idx="1">
                  <c:v>3.091679282722033</c:v>
                </c:pt>
                <c:pt idx="2">
                  <c:v>2.8825717068865888</c:v>
                </c:pt>
                <c:pt idx="3">
                  <c:v>2.8050618299141701</c:v>
                </c:pt>
                <c:pt idx="4">
                  <c:v>2.5802286233209561</c:v>
                </c:pt>
                <c:pt idx="5">
                  <c:v>2.5517959894925268</c:v>
                </c:pt>
                <c:pt idx="6">
                  <c:v>2.1948390008345213</c:v>
                </c:pt>
                <c:pt idx="7">
                  <c:v>2.0889440416611658</c:v>
                </c:pt>
                <c:pt idx="8">
                  <c:v>2.7027861454880489</c:v>
                </c:pt>
                <c:pt idx="9">
                  <c:v>1.9542054576585277</c:v>
                </c:pt>
                <c:pt idx="10">
                  <c:v>2.4990031863361635</c:v>
                </c:pt>
                <c:pt idx="11">
                  <c:v>2.5436808726496438</c:v>
                </c:pt>
                <c:pt idx="12">
                  <c:v>2.5218741168000434</c:v>
                </c:pt>
                <c:pt idx="13">
                  <c:v>2.4743712743646631</c:v>
                </c:pt>
                <c:pt idx="14">
                  <c:v>2.2481127456514081</c:v>
                </c:pt>
                <c:pt idx="15">
                  <c:v>2.0582741346476947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733576"/>
        <c:axId val="400733968"/>
      </c:lineChart>
      <c:catAx>
        <c:axId val="400733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3968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00733968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357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Pagina &amp;P</c:oddFooter>
    </c:headerFooter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Exhibit 19b; 1947-1974: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Herengracht Real Location Value Index </a:t>
            </a:r>
          </a:p>
        </c:rich>
      </c:tx>
      <c:layout>
        <c:manualLayout>
          <c:xMode val="edge"/>
          <c:yMode val="edge"/>
          <c:x val="0.15789480447111623"/>
          <c:y val="4.129800945812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7197641343564"/>
          <c:y val="0.28318635057000463"/>
          <c:w val="0.8192985965334586"/>
          <c:h val="0.54572369641094631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Index'!$D$342:$D$369</c:f>
              <c:numCache>
                <c:formatCode>General</c:formatCode>
                <c:ptCount val="28"/>
                <c:pt idx="0">
                  <c:v>1947</c:v>
                </c:pt>
                <c:pt idx="1">
                  <c:v>1948</c:v>
                </c:pt>
                <c:pt idx="2">
                  <c:v>1949</c:v>
                </c:pt>
                <c:pt idx="3">
                  <c:v>1950</c:v>
                </c:pt>
                <c:pt idx="4">
                  <c:v>1951</c:v>
                </c:pt>
                <c:pt idx="5">
                  <c:v>1952</c:v>
                </c:pt>
                <c:pt idx="6">
                  <c:v>1953</c:v>
                </c:pt>
                <c:pt idx="7">
                  <c:v>1954</c:v>
                </c:pt>
                <c:pt idx="8">
                  <c:v>1955</c:v>
                </c:pt>
                <c:pt idx="9">
                  <c:v>1956</c:v>
                </c:pt>
                <c:pt idx="10">
                  <c:v>1957</c:v>
                </c:pt>
                <c:pt idx="11">
                  <c:v>1958</c:v>
                </c:pt>
                <c:pt idx="12">
                  <c:v>1959</c:v>
                </c:pt>
                <c:pt idx="13">
                  <c:v>1960</c:v>
                </c:pt>
                <c:pt idx="14">
                  <c:v>1961</c:v>
                </c:pt>
                <c:pt idx="15">
                  <c:v>1962</c:v>
                </c:pt>
                <c:pt idx="16">
                  <c:v>1963</c:v>
                </c:pt>
                <c:pt idx="17">
                  <c:v>1964</c:v>
                </c:pt>
                <c:pt idx="18">
                  <c:v>1965</c:v>
                </c:pt>
                <c:pt idx="19">
                  <c:v>1966</c:v>
                </c:pt>
                <c:pt idx="20">
                  <c:v>1967</c:v>
                </c:pt>
                <c:pt idx="21">
                  <c:v>1968</c:v>
                </c:pt>
                <c:pt idx="22">
                  <c:v>1969</c:v>
                </c:pt>
                <c:pt idx="23">
                  <c:v>1970</c:v>
                </c:pt>
                <c:pt idx="24">
                  <c:v>1971</c:v>
                </c:pt>
                <c:pt idx="25">
                  <c:v>1972</c:v>
                </c:pt>
                <c:pt idx="26">
                  <c:v>1973</c:v>
                </c:pt>
                <c:pt idx="27">
                  <c:v>1974</c:v>
                </c:pt>
              </c:numCache>
            </c:numRef>
          </c:cat>
          <c:val>
            <c:numRef>
              <c:f>'Herengracht Index'!$J$342:$J$369</c:f>
              <c:numCache>
                <c:formatCode>0.00</c:formatCode>
                <c:ptCount val="28"/>
                <c:pt idx="0">
                  <c:v>2.1230493667286128</c:v>
                </c:pt>
                <c:pt idx="1">
                  <c:v>2.3353170315159555</c:v>
                </c:pt>
                <c:pt idx="2">
                  <c:v>2.4795248478609153</c:v>
                </c:pt>
                <c:pt idx="3">
                  <c:v>2.0888483079625058</c:v>
                </c:pt>
                <c:pt idx="4">
                  <c:v>2.2695521282449893</c:v>
                </c:pt>
                <c:pt idx="5">
                  <c:v>2.2392894566520192</c:v>
                </c:pt>
                <c:pt idx="6">
                  <c:v>2.3977075076153005</c:v>
                </c:pt>
                <c:pt idx="7">
                  <c:v>2.1449444675140819</c:v>
                </c:pt>
                <c:pt idx="8">
                  <c:v>2.4396218109454444</c:v>
                </c:pt>
                <c:pt idx="9">
                  <c:v>3.0245725530721672</c:v>
                </c:pt>
                <c:pt idx="10">
                  <c:v>2.8555037967392267</c:v>
                </c:pt>
                <c:pt idx="11">
                  <c:v>3.0982388392009641</c:v>
                </c:pt>
                <c:pt idx="12">
                  <c:v>4.4266875529903196</c:v>
                </c:pt>
                <c:pt idx="13">
                  <c:v>4.7818252798570908</c:v>
                </c:pt>
                <c:pt idx="14">
                  <c:v>4.6759902636312223</c:v>
                </c:pt>
                <c:pt idx="15">
                  <c:v>3.8407564300070955</c:v>
                </c:pt>
                <c:pt idx="16">
                  <c:v>4.8235806934598005</c:v>
                </c:pt>
                <c:pt idx="17">
                  <c:v>4.8640440727342273</c:v>
                </c:pt>
                <c:pt idx="18">
                  <c:v>5.4906372812873308</c:v>
                </c:pt>
                <c:pt idx="19">
                  <c:v>4.9331848560293716</c:v>
                </c:pt>
                <c:pt idx="20">
                  <c:v>4.8111726632373806</c:v>
                </c:pt>
                <c:pt idx="21">
                  <c:v>4.785732714677005</c:v>
                </c:pt>
                <c:pt idx="22">
                  <c:v>4.7133048956768295</c:v>
                </c:pt>
                <c:pt idx="23">
                  <c:v>4.1169067986120673</c:v>
                </c:pt>
                <c:pt idx="24">
                  <c:v>4.2184039996325637</c:v>
                </c:pt>
                <c:pt idx="25">
                  <c:v>3.7706786529611076</c:v>
                </c:pt>
                <c:pt idx="26">
                  <c:v>6.8247424095603053</c:v>
                </c:pt>
                <c:pt idx="27">
                  <c:v>6.8677478148364974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734752"/>
        <c:axId val="400735144"/>
      </c:lineChart>
      <c:catAx>
        <c:axId val="40073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5144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00735144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475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Pagina &amp;P</c:oddFooter>
    </c:headerFooter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197523509436172E-2"/>
          <c:y val="7.0270363004596451E-2"/>
          <c:w val="0.90615029921100576"/>
          <c:h val="0.810811880822266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067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'Manh100yrOffIndx(Wheaton)'!$A$2:$A$13</c:f>
              <c:strCache>
                <c:ptCount val="12"/>
                <c:pt idx="0">
                  <c:v>1899</c:v>
                </c:pt>
                <c:pt idx="1">
                  <c:v>1909</c:v>
                </c:pt>
                <c:pt idx="2">
                  <c:v>1919</c:v>
                </c:pt>
                <c:pt idx="3">
                  <c:v>1929</c:v>
                </c:pt>
                <c:pt idx="4">
                  <c:v>1939</c:v>
                </c:pt>
                <c:pt idx="5">
                  <c:v>1949</c:v>
                </c:pt>
                <c:pt idx="6">
                  <c:v>1959</c:v>
                </c:pt>
                <c:pt idx="7">
                  <c:v>1969</c:v>
                </c:pt>
                <c:pt idx="8">
                  <c:v>1979</c:v>
                </c:pt>
                <c:pt idx="9">
                  <c:v>1989</c:v>
                </c:pt>
                <c:pt idx="10">
                  <c:v>1999</c:v>
                </c:pt>
                <c:pt idx="11">
                  <c:v>2009*</c:v>
                </c:pt>
              </c:strCache>
            </c:strRef>
          </c:cat>
          <c:val>
            <c:numRef>
              <c:f>'Manh100yrOffIndx(Wheaton)'!$D$2:$D$13</c:f>
              <c:numCache>
                <c:formatCode>General</c:formatCode>
                <c:ptCount val="12"/>
                <c:pt idx="0">
                  <c:v>1</c:v>
                </c:pt>
                <c:pt idx="1">
                  <c:v>0.81058424597018708</c:v>
                </c:pt>
                <c:pt idx="2">
                  <c:v>0.6636502501363194</c:v>
                </c:pt>
                <c:pt idx="3">
                  <c:v>1.0100501670841679</c:v>
                </c:pt>
                <c:pt idx="4">
                  <c:v>0.47711391552103438</c:v>
                </c:pt>
                <c:pt idx="5">
                  <c:v>1.1051709180756475</c:v>
                </c:pt>
                <c:pt idx="6">
                  <c:v>0.8780954309205613</c:v>
                </c:pt>
                <c:pt idx="7">
                  <c:v>0.65704681981505675</c:v>
                </c:pt>
                <c:pt idx="8">
                  <c:v>0.92311634638663576</c:v>
                </c:pt>
                <c:pt idx="9">
                  <c:v>1.4477346146633245</c:v>
                </c:pt>
                <c:pt idx="10">
                  <c:v>0.68386140921235583</c:v>
                </c:pt>
                <c:pt idx="11">
                  <c:v>1.6652911949458864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426912"/>
        <c:axId val="535427304"/>
      </c:barChart>
      <c:catAx>
        <c:axId val="535426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427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3542730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542691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Same-property asset price evolution net of inflation: </a:t>
            </a:r>
          </a:p>
          <a:p>
            <a:pPr>
              <a:defRPr sz="1600"/>
            </a:pPr>
            <a:r>
              <a:rPr lang="en-US" sz="1600"/>
              <a:t>Manhattan office towers, 1899-2006</a:t>
            </a:r>
          </a:p>
        </c:rich>
      </c:tx>
      <c:layout>
        <c:manualLayout>
          <c:xMode val="edge"/>
          <c:yMode val="edge"/>
          <c:x val="0.15980422529151067"/>
          <c:y val="7.8585461689587421E-3"/>
        </c:manualLayout>
      </c:layout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0.10044777189736528"/>
          <c:y val="9.7045001005522658E-2"/>
          <c:w val="0.86287193608995594"/>
          <c:h val="0.78123354423526137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'Manh100yrOffIndx(Wheaton)'!$E$2:$E$13</c:f>
              <c:numCache>
                <c:formatCode>General</c:formatCode>
                <c:ptCount val="12"/>
                <c:pt idx="0">
                  <c:v>1899</c:v>
                </c:pt>
                <c:pt idx="1">
                  <c:v>1909</c:v>
                </c:pt>
                <c:pt idx="2">
                  <c:v>1919</c:v>
                </c:pt>
                <c:pt idx="3">
                  <c:v>1929</c:v>
                </c:pt>
                <c:pt idx="4">
                  <c:v>1939</c:v>
                </c:pt>
                <c:pt idx="5">
                  <c:v>1949</c:v>
                </c:pt>
                <c:pt idx="6">
                  <c:v>1959</c:v>
                </c:pt>
                <c:pt idx="7">
                  <c:v>1969</c:v>
                </c:pt>
                <c:pt idx="8">
                  <c:v>1979</c:v>
                </c:pt>
                <c:pt idx="9">
                  <c:v>1989</c:v>
                </c:pt>
                <c:pt idx="10">
                  <c:v>1999</c:v>
                </c:pt>
                <c:pt idx="11">
                  <c:v>2006</c:v>
                </c:pt>
              </c:numCache>
            </c:numRef>
          </c:xVal>
          <c:yVal>
            <c:numRef>
              <c:f>'Manh100yrOffIndx(Wheaton)'!$F$2:$F$13</c:f>
              <c:numCache>
                <c:formatCode>General</c:formatCode>
                <c:ptCount val="12"/>
                <c:pt idx="0">
                  <c:v>1</c:v>
                </c:pt>
                <c:pt idx="1">
                  <c:v>0.81058424597018708</c:v>
                </c:pt>
                <c:pt idx="2">
                  <c:v>0.6636502501363194</c:v>
                </c:pt>
                <c:pt idx="3">
                  <c:v>1.0100501670841679</c:v>
                </c:pt>
                <c:pt idx="4">
                  <c:v>0.47711391552103438</c:v>
                </c:pt>
                <c:pt idx="5">
                  <c:v>1.1051709180756475</c:v>
                </c:pt>
                <c:pt idx="6">
                  <c:v>0.8780954309205613</c:v>
                </c:pt>
                <c:pt idx="7">
                  <c:v>0.65704681981505675</c:v>
                </c:pt>
                <c:pt idx="8">
                  <c:v>0.92311634638663576</c:v>
                </c:pt>
                <c:pt idx="9">
                  <c:v>1.4477346146633245</c:v>
                </c:pt>
                <c:pt idx="10">
                  <c:v>0.68386140921235583</c:v>
                </c:pt>
                <c:pt idx="11">
                  <c:v>1.1664908867784396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711840"/>
        <c:axId val="537712232"/>
      </c:scatterChart>
      <c:valAx>
        <c:axId val="537711840"/>
        <c:scaling>
          <c:orientation val="minMax"/>
          <c:max val="2010"/>
          <c:min val="1890"/>
        </c:scaling>
        <c:delete val="0"/>
        <c:axPos val="b"/>
        <c:majorGridlines>
          <c:spPr>
            <a:ln>
              <a:solidFill>
                <a:sysClr val="window" lastClr="FFFFFF">
                  <a:lumMod val="65000"/>
                  <a:alpha val="64000"/>
                </a:sysClr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37712232"/>
        <c:crosses val="autoZero"/>
        <c:crossBetween val="midCat"/>
        <c:majorUnit val="10"/>
      </c:valAx>
      <c:valAx>
        <c:axId val="537712232"/>
        <c:scaling>
          <c:orientation val="minMax"/>
          <c:max val="1.5"/>
          <c:min val="0.4"/>
        </c:scaling>
        <c:delete val="0"/>
        <c:axPos val="l"/>
        <c:majorGridlines>
          <c:spPr>
            <a:ln>
              <a:solidFill>
                <a:sysClr val="window" lastClr="FFFFFF">
                  <a:lumMod val="65000"/>
                  <a:alpha val="62000"/>
                </a:sys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1899 = 1.0</a:t>
                </a:r>
              </a:p>
            </c:rich>
          </c:tx>
          <c:layout/>
          <c:overlay val="0"/>
        </c:title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37711840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NCREIF NOI &amp; Price Change,</a:t>
            </a:r>
            <a:r>
              <a:rPr lang="en-US" baseline="0"/>
              <a:t> Nominal &amp; Real</a:t>
            </a:r>
            <a:r>
              <a:rPr lang="en-US"/>
              <a:t>: 1978-2011</a:t>
            </a:r>
          </a:p>
        </c:rich>
      </c:tx>
      <c:layout>
        <c:manualLayout>
          <c:xMode val="edge"/>
          <c:yMode val="edge"/>
          <c:x val="0.13917975567190227"/>
          <c:y val="1.53256704980843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3452749034643068E-2"/>
          <c:y val="7.7458392413591981E-2"/>
          <c:w val="0.88735004328647404"/>
          <c:h val="0.71276033024607588"/>
        </c:manualLayout>
      </c:layout>
      <c:lineChart>
        <c:grouping val="standard"/>
        <c:varyColors val="0"/>
        <c:ser>
          <c:idx val="1"/>
          <c:order val="0"/>
          <c:tx>
            <c:v>NOI Nominal</c:v>
          </c:tx>
          <c:spPr>
            <a:ln>
              <a:solidFill>
                <a:prstClr val="black">
                  <a:tint val="55000"/>
                  <a:shade val="76000"/>
                  <a:shade val="95000"/>
                  <a:satMod val="105000"/>
                </a:prstClr>
              </a:solidFill>
            </a:ln>
          </c:spPr>
          <c:marker>
            <c:symbol val="none"/>
          </c:marker>
          <c:cat>
            <c:numRef>
              <c:f>'NCREIFNOI&amp;Pchg'!$C$3:$C$136</c:f>
              <c:numCache>
                <c:formatCode>General</c:formatCode>
                <c:ptCount val="134"/>
                <c:pt idx="0">
                  <c:v>1977</c:v>
                </c:pt>
                <c:pt idx="1">
                  <c:v>1978</c:v>
                </c:pt>
                <c:pt idx="2">
                  <c:v>1978</c:v>
                </c:pt>
                <c:pt idx="3">
                  <c:v>1978</c:v>
                </c:pt>
                <c:pt idx="4">
                  <c:v>1978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1980</c:v>
                </c:pt>
                <c:pt idx="10">
                  <c:v>1980</c:v>
                </c:pt>
                <c:pt idx="11">
                  <c:v>1980</c:v>
                </c:pt>
                <c:pt idx="12">
                  <c:v>1980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1982</c:v>
                </c:pt>
                <c:pt idx="18">
                  <c:v>1982</c:v>
                </c:pt>
                <c:pt idx="19">
                  <c:v>1982</c:v>
                </c:pt>
                <c:pt idx="20">
                  <c:v>1982</c:v>
                </c:pt>
                <c:pt idx="21">
                  <c:v>1983</c:v>
                </c:pt>
                <c:pt idx="22">
                  <c:v>1983</c:v>
                </c:pt>
                <c:pt idx="23">
                  <c:v>1983</c:v>
                </c:pt>
                <c:pt idx="24">
                  <c:v>1983</c:v>
                </c:pt>
                <c:pt idx="25">
                  <c:v>1984</c:v>
                </c:pt>
                <c:pt idx="26">
                  <c:v>1984</c:v>
                </c:pt>
                <c:pt idx="27">
                  <c:v>1984</c:v>
                </c:pt>
                <c:pt idx="28">
                  <c:v>1984</c:v>
                </c:pt>
                <c:pt idx="29">
                  <c:v>1985</c:v>
                </c:pt>
                <c:pt idx="30">
                  <c:v>1985</c:v>
                </c:pt>
                <c:pt idx="31">
                  <c:v>1985</c:v>
                </c:pt>
                <c:pt idx="32">
                  <c:v>1985</c:v>
                </c:pt>
                <c:pt idx="33">
                  <c:v>1986</c:v>
                </c:pt>
                <c:pt idx="34">
                  <c:v>1986</c:v>
                </c:pt>
                <c:pt idx="35">
                  <c:v>1986</c:v>
                </c:pt>
                <c:pt idx="36">
                  <c:v>1986</c:v>
                </c:pt>
                <c:pt idx="37">
                  <c:v>1987</c:v>
                </c:pt>
                <c:pt idx="38">
                  <c:v>1987</c:v>
                </c:pt>
                <c:pt idx="39">
                  <c:v>1987</c:v>
                </c:pt>
                <c:pt idx="40">
                  <c:v>1987</c:v>
                </c:pt>
                <c:pt idx="41">
                  <c:v>1988</c:v>
                </c:pt>
                <c:pt idx="42">
                  <c:v>1988</c:v>
                </c:pt>
                <c:pt idx="43">
                  <c:v>1988</c:v>
                </c:pt>
                <c:pt idx="44">
                  <c:v>1988</c:v>
                </c:pt>
                <c:pt idx="45">
                  <c:v>1989</c:v>
                </c:pt>
                <c:pt idx="46">
                  <c:v>1989</c:v>
                </c:pt>
                <c:pt idx="47">
                  <c:v>1989</c:v>
                </c:pt>
                <c:pt idx="48">
                  <c:v>1989</c:v>
                </c:pt>
                <c:pt idx="49">
                  <c:v>1990</c:v>
                </c:pt>
                <c:pt idx="50">
                  <c:v>1990</c:v>
                </c:pt>
                <c:pt idx="51">
                  <c:v>1990</c:v>
                </c:pt>
                <c:pt idx="52">
                  <c:v>1990</c:v>
                </c:pt>
                <c:pt idx="53">
                  <c:v>1991</c:v>
                </c:pt>
                <c:pt idx="54">
                  <c:v>1991</c:v>
                </c:pt>
                <c:pt idx="55">
                  <c:v>1991</c:v>
                </c:pt>
                <c:pt idx="56">
                  <c:v>1991</c:v>
                </c:pt>
                <c:pt idx="57">
                  <c:v>1992</c:v>
                </c:pt>
                <c:pt idx="58">
                  <c:v>1992</c:v>
                </c:pt>
                <c:pt idx="59">
                  <c:v>1992</c:v>
                </c:pt>
                <c:pt idx="60">
                  <c:v>1992</c:v>
                </c:pt>
                <c:pt idx="61">
                  <c:v>1993</c:v>
                </c:pt>
                <c:pt idx="62">
                  <c:v>1993</c:v>
                </c:pt>
                <c:pt idx="63">
                  <c:v>1993</c:v>
                </c:pt>
                <c:pt idx="64">
                  <c:v>1993</c:v>
                </c:pt>
                <c:pt idx="65">
                  <c:v>1994</c:v>
                </c:pt>
                <c:pt idx="66">
                  <c:v>1994</c:v>
                </c:pt>
                <c:pt idx="67">
                  <c:v>1994</c:v>
                </c:pt>
                <c:pt idx="68">
                  <c:v>1994</c:v>
                </c:pt>
                <c:pt idx="69">
                  <c:v>1995</c:v>
                </c:pt>
                <c:pt idx="70">
                  <c:v>1995</c:v>
                </c:pt>
                <c:pt idx="71">
                  <c:v>1995</c:v>
                </c:pt>
                <c:pt idx="72">
                  <c:v>1995</c:v>
                </c:pt>
                <c:pt idx="73">
                  <c:v>1996</c:v>
                </c:pt>
                <c:pt idx="74">
                  <c:v>1996</c:v>
                </c:pt>
                <c:pt idx="75">
                  <c:v>1996</c:v>
                </c:pt>
                <c:pt idx="76">
                  <c:v>1996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1998</c:v>
                </c:pt>
                <c:pt idx="82">
                  <c:v>1998</c:v>
                </c:pt>
                <c:pt idx="83">
                  <c:v>1998</c:v>
                </c:pt>
                <c:pt idx="84">
                  <c:v>1998</c:v>
                </c:pt>
                <c:pt idx="85">
                  <c:v>1999</c:v>
                </c:pt>
                <c:pt idx="86">
                  <c:v>1999</c:v>
                </c:pt>
                <c:pt idx="87">
                  <c:v>1999</c:v>
                </c:pt>
                <c:pt idx="88">
                  <c:v>1999</c:v>
                </c:pt>
                <c:pt idx="89">
                  <c:v>2000</c:v>
                </c:pt>
                <c:pt idx="90">
                  <c:v>2000</c:v>
                </c:pt>
                <c:pt idx="91">
                  <c:v>2000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2001</c:v>
                </c:pt>
                <c:pt idx="97">
                  <c:v>2002</c:v>
                </c:pt>
                <c:pt idx="98">
                  <c:v>2002</c:v>
                </c:pt>
                <c:pt idx="99">
                  <c:v>2002</c:v>
                </c:pt>
                <c:pt idx="100">
                  <c:v>2002</c:v>
                </c:pt>
                <c:pt idx="101">
                  <c:v>2003</c:v>
                </c:pt>
                <c:pt idx="102">
                  <c:v>2003</c:v>
                </c:pt>
                <c:pt idx="103">
                  <c:v>2003</c:v>
                </c:pt>
                <c:pt idx="104">
                  <c:v>2003</c:v>
                </c:pt>
                <c:pt idx="105">
                  <c:v>2004</c:v>
                </c:pt>
                <c:pt idx="106">
                  <c:v>2004</c:v>
                </c:pt>
                <c:pt idx="107">
                  <c:v>2004</c:v>
                </c:pt>
                <c:pt idx="108">
                  <c:v>2004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2006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2007</c:v>
                </c:pt>
                <c:pt idx="121">
                  <c:v>2008</c:v>
                </c:pt>
                <c:pt idx="122">
                  <c:v>2008</c:v>
                </c:pt>
                <c:pt idx="123">
                  <c:v>2008</c:v>
                </c:pt>
                <c:pt idx="124">
                  <c:v>2008</c:v>
                </c:pt>
                <c:pt idx="125">
                  <c:v>2009</c:v>
                </c:pt>
                <c:pt idx="126">
                  <c:v>2009</c:v>
                </c:pt>
                <c:pt idx="127">
                  <c:v>2009</c:v>
                </c:pt>
                <c:pt idx="128">
                  <c:v>2009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2010</c:v>
                </c:pt>
                <c:pt idx="133">
                  <c:v>2011</c:v>
                </c:pt>
              </c:numCache>
            </c:numRef>
          </c:cat>
          <c:val>
            <c:numRef>
              <c:f>'NCREIFNOI&amp;Pchg'!$Y$3:$Y$136</c:f>
              <c:numCache>
                <c:formatCode>General</c:formatCode>
                <c:ptCount val="134"/>
                <c:pt idx="1">
                  <c:v>98.995078396436142</c:v>
                </c:pt>
                <c:pt idx="2">
                  <c:v>95.182619535263953</c:v>
                </c:pt>
                <c:pt idx="3">
                  <c:v>95.499058913039917</c:v>
                </c:pt>
                <c:pt idx="4">
                  <c:v>91.799973535346908</c:v>
                </c:pt>
                <c:pt idx="5">
                  <c:v>99.184251410562496</c:v>
                </c:pt>
                <c:pt idx="6">
                  <c:v>104.34133259528464</c:v>
                </c:pt>
                <c:pt idx="7">
                  <c:v>100.28585211111738</c:v>
                </c:pt>
                <c:pt idx="8">
                  <c:v>112.46397029352993</c:v>
                </c:pt>
                <c:pt idx="9">
                  <c:v>109.64392611666234</c:v>
                </c:pt>
                <c:pt idx="10">
                  <c:v>112.23938424251813</c:v>
                </c:pt>
                <c:pt idx="11">
                  <c:v>113.00024604914741</c:v>
                </c:pt>
                <c:pt idx="12">
                  <c:v>111.17436434343362</c:v>
                </c:pt>
                <c:pt idx="13">
                  <c:v>116.20154124852469</c:v>
                </c:pt>
                <c:pt idx="14">
                  <c:v>126.5269603705549</c:v>
                </c:pt>
                <c:pt idx="15">
                  <c:v>124.0873447021357</c:v>
                </c:pt>
                <c:pt idx="16">
                  <c:v>125.51252260049624</c:v>
                </c:pt>
                <c:pt idx="17">
                  <c:v>125.45412538910591</c:v>
                </c:pt>
                <c:pt idx="18">
                  <c:v>129.56028658565901</c:v>
                </c:pt>
                <c:pt idx="19">
                  <c:v>133.18767662139831</c:v>
                </c:pt>
                <c:pt idx="20">
                  <c:v>136.68215898546339</c:v>
                </c:pt>
                <c:pt idx="21">
                  <c:v>142.17480261901693</c:v>
                </c:pt>
                <c:pt idx="22">
                  <c:v>137.0644132220099</c:v>
                </c:pt>
                <c:pt idx="23">
                  <c:v>134.53148479597328</c:v>
                </c:pt>
                <c:pt idx="24">
                  <c:v>133.59454565137113</c:v>
                </c:pt>
                <c:pt idx="25">
                  <c:v>140.1939305101304</c:v>
                </c:pt>
                <c:pt idx="26">
                  <c:v>142.54219707138603</c:v>
                </c:pt>
                <c:pt idx="27">
                  <c:v>140.50490559263341</c:v>
                </c:pt>
                <c:pt idx="28">
                  <c:v>143.66236976743556</c:v>
                </c:pt>
                <c:pt idx="29">
                  <c:v>142.78695737076291</c:v>
                </c:pt>
                <c:pt idx="30">
                  <c:v>153.08485839869076</c:v>
                </c:pt>
                <c:pt idx="31">
                  <c:v>151.23429974218109</c:v>
                </c:pt>
                <c:pt idx="32">
                  <c:v>146.81916710785086</c:v>
                </c:pt>
                <c:pt idx="33">
                  <c:v>150.10285999895152</c:v>
                </c:pt>
                <c:pt idx="34">
                  <c:v>154.77998856406026</c:v>
                </c:pt>
                <c:pt idx="35">
                  <c:v>148.9246136148854</c:v>
                </c:pt>
                <c:pt idx="36">
                  <c:v>148.99283151264399</c:v>
                </c:pt>
                <c:pt idx="37">
                  <c:v>150.86629568472196</c:v>
                </c:pt>
                <c:pt idx="38">
                  <c:v>149.18853424035652</c:v>
                </c:pt>
                <c:pt idx="39">
                  <c:v>145.7087817978113</c:v>
                </c:pt>
                <c:pt idx="40">
                  <c:v>145.89002458022614</c:v>
                </c:pt>
                <c:pt idx="41">
                  <c:v>145.83624368156487</c:v>
                </c:pt>
                <c:pt idx="42">
                  <c:v>148.8836276209978</c:v>
                </c:pt>
                <c:pt idx="43">
                  <c:v>146.0184991803691</c:v>
                </c:pt>
                <c:pt idx="44">
                  <c:v>150.11670110428508</c:v>
                </c:pt>
                <c:pt idx="45">
                  <c:v>152.16289081735923</c:v>
                </c:pt>
                <c:pt idx="46">
                  <c:v>149.65363040678866</c:v>
                </c:pt>
                <c:pt idx="47">
                  <c:v>146.27085076585578</c:v>
                </c:pt>
                <c:pt idx="48">
                  <c:v>148.85703496136821</c:v>
                </c:pt>
                <c:pt idx="49">
                  <c:v>151.42415491207589</c:v>
                </c:pt>
                <c:pt idx="50">
                  <c:v>151.73326763918874</c:v>
                </c:pt>
                <c:pt idx="51">
                  <c:v>150.97544645529354</c:v>
                </c:pt>
                <c:pt idx="52">
                  <c:v>160.65401883292176</c:v>
                </c:pt>
                <c:pt idx="53">
                  <c:v>153.52254356034328</c:v>
                </c:pt>
                <c:pt idx="54">
                  <c:v>155.37041305023104</c:v>
                </c:pt>
                <c:pt idx="55">
                  <c:v>150.04777849737602</c:v>
                </c:pt>
                <c:pt idx="56">
                  <c:v>149.27962239965876</c:v>
                </c:pt>
                <c:pt idx="57">
                  <c:v>150.25234931836206</c:v>
                </c:pt>
                <c:pt idx="58">
                  <c:v>155.70082104467343</c:v>
                </c:pt>
                <c:pt idx="59">
                  <c:v>149.57920192902947</c:v>
                </c:pt>
                <c:pt idx="60">
                  <c:v>151.6110005478883</c:v>
                </c:pt>
                <c:pt idx="61">
                  <c:v>153.51836548193108</c:v>
                </c:pt>
                <c:pt idx="62">
                  <c:v>148.30703565283241</c:v>
                </c:pt>
                <c:pt idx="63">
                  <c:v>148.40463354685482</c:v>
                </c:pt>
                <c:pt idx="64">
                  <c:v>155.61360677620462</c:v>
                </c:pt>
                <c:pt idx="65">
                  <c:v>152.73212984929853</c:v>
                </c:pt>
                <c:pt idx="66">
                  <c:v>155.89160778021306</c:v>
                </c:pt>
                <c:pt idx="67">
                  <c:v>157.34838211768152</c:v>
                </c:pt>
                <c:pt idx="68">
                  <c:v>162.41317006018684</c:v>
                </c:pt>
                <c:pt idx="69">
                  <c:v>164.25349967624601</c:v>
                </c:pt>
                <c:pt idx="70">
                  <c:v>165.98464286594381</c:v>
                </c:pt>
                <c:pt idx="71">
                  <c:v>164.02254504201122</c:v>
                </c:pt>
                <c:pt idx="72">
                  <c:v>165.11797781020152</c:v>
                </c:pt>
                <c:pt idx="73">
                  <c:v>161.38629665107297</c:v>
                </c:pt>
                <c:pt idx="74">
                  <c:v>166.64756577345736</c:v>
                </c:pt>
                <c:pt idx="75">
                  <c:v>165.30399977097071</c:v>
                </c:pt>
                <c:pt idx="76">
                  <c:v>169.48325681918033</c:v>
                </c:pt>
                <c:pt idx="77">
                  <c:v>170.88444269660724</c:v>
                </c:pt>
                <c:pt idx="78">
                  <c:v>176.12001734039015</c:v>
                </c:pt>
                <c:pt idx="79">
                  <c:v>175.11058017740316</c:v>
                </c:pt>
                <c:pt idx="80">
                  <c:v>181.86139248233414</c:v>
                </c:pt>
                <c:pt idx="81">
                  <c:v>186.45187409988583</c:v>
                </c:pt>
                <c:pt idx="82">
                  <c:v>182.86477683608413</c:v>
                </c:pt>
                <c:pt idx="83">
                  <c:v>185.30499390680004</c:v>
                </c:pt>
                <c:pt idx="84">
                  <c:v>188.35783253076659</c:v>
                </c:pt>
                <c:pt idx="85">
                  <c:v>187.43146610744037</c:v>
                </c:pt>
                <c:pt idx="86">
                  <c:v>196.5925407561711</c:v>
                </c:pt>
                <c:pt idx="87">
                  <c:v>191.83829419492943</c:v>
                </c:pt>
                <c:pt idx="88">
                  <c:v>195.62282826646756</c:v>
                </c:pt>
                <c:pt idx="89">
                  <c:v>199.44564849565691</c:v>
                </c:pt>
                <c:pt idx="90">
                  <c:v>213.05259850177734</c:v>
                </c:pt>
                <c:pt idx="91">
                  <c:v>215.17575499741292</c:v>
                </c:pt>
                <c:pt idx="92">
                  <c:v>220.29787182912807</c:v>
                </c:pt>
                <c:pt idx="93">
                  <c:v>226.53147548487303</c:v>
                </c:pt>
                <c:pt idx="94">
                  <c:v>229.10367016424638</c:v>
                </c:pt>
                <c:pt idx="95">
                  <c:v>225.52479362083994</c:v>
                </c:pt>
                <c:pt idx="96">
                  <c:v>223.35030836847508</c:v>
                </c:pt>
                <c:pt idx="97">
                  <c:v>224.53715393759273</c:v>
                </c:pt>
                <c:pt idx="98">
                  <c:v>222.99956167874427</c:v>
                </c:pt>
                <c:pt idx="99">
                  <c:v>218.9676002638468</c:v>
                </c:pt>
                <c:pt idx="100">
                  <c:v>214.04955949613276</c:v>
                </c:pt>
                <c:pt idx="101">
                  <c:v>212.61120639019541</c:v>
                </c:pt>
                <c:pt idx="102">
                  <c:v>211.55267897694054</c:v>
                </c:pt>
                <c:pt idx="103">
                  <c:v>206.3364097627186</c:v>
                </c:pt>
                <c:pt idx="104">
                  <c:v>206.35208720313238</c:v>
                </c:pt>
                <c:pt idx="105">
                  <c:v>202.90603829965318</c:v>
                </c:pt>
                <c:pt idx="106">
                  <c:v>207.36320219680789</c:v>
                </c:pt>
                <c:pt idx="107">
                  <c:v>204.94255615049153</c:v>
                </c:pt>
                <c:pt idx="108">
                  <c:v>207.16340386366298</c:v>
                </c:pt>
                <c:pt idx="109">
                  <c:v>208.09134468368737</c:v>
                </c:pt>
                <c:pt idx="110">
                  <c:v>207.52082688670845</c:v>
                </c:pt>
                <c:pt idx="111">
                  <c:v>208.81061448039128</c:v>
                </c:pt>
                <c:pt idx="112">
                  <c:v>212.12786760248486</c:v>
                </c:pt>
                <c:pt idx="113">
                  <c:v>216.28910361521045</c:v>
                </c:pt>
                <c:pt idx="114">
                  <c:v>220.90356026543674</c:v>
                </c:pt>
                <c:pt idx="115">
                  <c:v>217.52848963799246</c:v>
                </c:pt>
                <c:pt idx="116">
                  <c:v>228.14686007263452</c:v>
                </c:pt>
                <c:pt idx="117">
                  <c:v>228.05992471160386</c:v>
                </c:pt>
                <c:pt idx="118">
                  <c:v>231.28407400462999</c:v>
                </c:pt>
                <c:pt idx="119">
                  <c:v>232.03744487024824</c:v>
                </c:pt>
                <c:pt idx="120">
                  <c:v>241.29652320713478</c:v>
                </c:pt>
                <c:pt idx="121">
                  <c:v>238.80469985831411</c:v>
                </c:pt>
                <c:pt idx="122">
                  <c:v>242.21157367618474</c:v>
                </c:pt>
                <c:pt idx="123">
                  <c:v>239.19753887355731</c:v>
                </c:pt>
                <c:pt idx="124">
                  <c:v>241.01135706700779</c:v>
                </c:pt>
                <c:pt idx="125">
                  <c:v>241.62391876247003</c:v>
                </c:pt>
                <c:pt idx="126">
                  <c:v>241.69243122463513</c:v>
                </c:pt>
                <c:pt idx="127">
                  <c:v>236.25330982770228</c:v>
                </c:pt>
                <c:pt idx="128">
                  <c:v>234.14290389914029</c:v>
                </c:pt>
                <c:pt idx="129">
                  <c:v>240.05855246330054</c:v>
                </c:pt>
                <c:pt idx="130">
                  <c:v>236.69164724450937</c:v>
                </c:pt>
                <c:pt idx="131">
                  <c:v>233.43629210571672</c:v>
                </c:pt>
                <c:pt idx="132">
                  <c:v>235.56218941483471</c:v>
                </c:pt>
                <c:pt idx="133">
                  <c:v>235.38237301754489</c:v>
                </c:pt>
              </c:numCache>
            </c:numRef>
          </c:val>
          <c:smooth val="0"/>
        </c:ser>
        <c:ser>
          <c:idx val="2"/>
          <c:order val="1"/>
          <c:tx>
            <c:v>NOI Real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'NCREIFNOI&amp;Pchg'!$C$3:$C$136</c:f>
              <c:numCache>
                <c:formatCode>General</c:formatCode>
                <c:ptCount val="134"/>
                <c:pt idx="0">
                  <c:v>1977</c:v>
                </c:pt>
                <c:pt idx="1">
                  <c:v>1978</c:v>
                </c:pt>
                <c:pt idx="2">
                  <c:v>1978</c:v>
                </c:pt>
                <c:pt idx="3">
                  <c:v>1978</c:v>
                </c:pt>
                <c:pt idx="4">
                  <c:v>1978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1980</c:v>
                </c:pt>
                <c:pt idx="10">
                  <c:v>1980</c:v>
                </c:pt>
                <c:pt idx="11">
                  <c:v>1980</c:v>
                </c:pt>
                <c:pt idx="12">
                  <c:v>1980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1982</c:v>
                </c:pt>
                <c:pt idx="18">
                  <c:v>1982</c:v>
                </c:pt>
                <c:pt idx="19">
                  <c:v>1982</c:v>
                </c:pt>
                <c:pt idx="20">
                  <c:v>1982</c:v>
                </c:pt>
                <c:pt idx="21">
                  <c:v>1983</c:v>
                </c:pt>
                <c:pt idx="22">
                  <c:v>1983</c:v>
                </c:pt>
                <c:pt idx="23">
                  <c:v>1983</c:v>
                </c:pt>
                <c:pt idx="24">
                  <c:v>1983</c:v>
                </c:pt>
                <c:pt idx="25">
                  <c:v>1984</c:v>
                </c:pt>
                <c:pt idx="26">
                  <c:v>1984</c:v>
                </c:pt>
                <c:pt idx="27">
                  <c:v>1984</c:v>
                </c:pt>
                <c:pt idx="28">
                  <c:v>1984</c:v>
                </c:pt>
                <c:pt idx="29">
                  <c:v>1985</c:v>
                </c:pt>
                <c:pt idx="30">
                  <c:v>1985</c:v>
                </c:pt>
                <c:pt idx="31">
                  <c:v>1985</c:v>
                </c:pt>
                <c:pt idx="32">
                  <c:v>1985</c:v>
                </c:pt>
                <c:pt idx="33">
                  <c:v>1986</c:v>
                </c:pt>
                <c:pt idx="34">
                  <c:v>1986</c:v>
                </c:pt>
                <c:pt idx="35">
                  <c:v>1986</c:v>
                </c:pt>
                <c:pt idx="36">
                  <c:v>1986</c:v>
                </c:pt>
                <c:pt idx="37">
                  <c:v>1987</c:v>
                </c:pt>
                <c:pt idx="38">
                  <c:v>1987</c:v>
                </c:pt>
                <c:pt idx="39">
                  <c:v>1987</c:v>
                </c:pt>
                <c:pt idx="40">
                  <c:v>1987</c:v>
                </c:pt>
                <c:pt idx="41">
                  <c:v>1988</c:v>
                </c:pt>
                <c:pt idx="42">
                  <c:v>1988</c:v>
                </c:pt>
                <c:pt idx="43">
                  <c:v>1988</c:v>
                </c:pt>
                <c:pt idx="44">
                  <c:v>1988</c:v>
                </c:pt>
                <c:pt idx="45">
                  <c:v>1989</c:v>
                </c:pt>
                <c:pt idx="46">
                  <c:v>1989</c:v>
                </c:pt>
                <c:pt idx="47">
                  <c:v>1989</c:v>
                </c:pt>
                <c:pt idx="48">
                  <c:v>1989</c:v>
                </c:pt>
                <c:pt idx="49">
                  <c:v>1990</c:v>
                </c:pt>
                <c:pt idx="50">
                  <c:v>1990</c:v>
                </c:pt>
                <c:pt idx="51">
                  <c:v>1990</c:v>
                </c:pt>
                <c:pt idx="52">
                  <c:v>1990</c:v>
                </c:pt>
                <c:pt idx="53">
                  <c:v>1991</c:v>
                </c:pt>
                <c:pt idx="54">
                  <c:v>1991</c:v>
                </c:pt>
                <c:pt idx="55">
                  <c:v>1991</c:v>
                </c:pt>
                <c:pt idx="56">
                  <c:v>1991</c:v>
                </c:pt>
                <c:pt idx="57">
                  <c:v>1992</c:v>
                </c:pt>
                <c:pt idx="58">
                  <c:v>1992</c:v>
                </c:pt>
                <c:pt idx="59">
                  <c:v>1992</c:v>
                </c:pt>
                <c:pt idx="60">
                  <c:v>1992</c:v>
                </c:pt>
                <c:pt idx="61">
                  <c:v>1993</c:v>
                </c:pt>
                <c:pt idx="62">
                  <c:v>1993</c:v>
                </c:pt>
                <c:pt idx="63">
                  <c:v>1993</c:v>
                </c:pt>
                <c:pt idx="64">
                  <c:v>1993</c:v>
                </c:pt>
                <c:pt idx="65">
                  <c:v>1994</c:v>
                </c:pt>
                <c:pt idx="66">
                  <c:v>1994</c:v>
                </c:pt>
                <c:pt idx="67">
                  <c:v>1994</c:v>
                </c:pt>
                <c:pt idx="68">
                  <c:v>1994</c:v>
                </c:pt>
                <c:pt idx="69">
                  <c:v>1995</c:v>
                </c:pt>
                <c:pt idx="70">
                  <c:v>1995</c:v>
                </c:pt>
                <c:pt idx="71">
                  <c:v>1995</c:v>
                </c:pt>
                <c:pt idx="72">
                  <c:v>1995</c:v>
                </c:pt>
                <c:pt idx="73">
                  <c:v>1996</c:v>
                </c:pt>
                <c:pt idx="74">
                  <c:v>1996</c:v>
                </c:pt>
                <c:pt idx="75">
                  <c:v>1996</c:v>
                </c:pt>
                <c:pt idx="76">
                  <c:v>1996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1998</c:v>
                </c:pt>
                <c:pt idx="82">
                  <c:v>1998</c:v>
                </c:pt>
                <c:pt idx="83">
                  <c:v>1998</c:v>
                </c:pt>
                <c:pt idx="84">
                  <c:v>1998</c:v>
                </c:pt>
                <c:pt idx="85">
                  <c:v>1999</c:v>
                </c:pt>
                <c:pt idx="86">
                  <c:v>1999</c:v>
                </c:pt>
                <c:pt idx="87">
                  <c:v>1999</c:v>
                </c:pt>
                <c:pt idx="88">
                  <c:v>1999</c:v>
                </c:pt>
                <c:pt idx="89">
                  <c:v>2000</c:v>
                </c:pt>
                <c:pt idx="90">
                  <c:v>2000</c:v>
                </c:pt>
                <c:pt idx="91">
                  <c:v>2000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2001</c:v>
                </c:pt>
                <c:pt idx="97">
                  <c:v>2002</c:v>
                </c:pt>
                <c:pt idx="98">
                  <c:v>2002</c:v>
                </c:pt>
                <c:pt idx="99">
                  <c:v>2002</c:v>
                </c:pt>
                <c:pt idx="100">
                  <c:v>2002</c:v>
                </c:pt>
                <c:pt idx="101">
                  <c:v>2003</c:v>
                </c:pt>
                <c:pt idx="102">
                  <c:v>2003</c:v>
                </c:pt>
                <c:pt idx="103">
                  <c:v>2003</c:v>
                </c:pt>
                <c:pt idx="104">
                  <c:v>2003</c:v>
                </c:pt>
                <c:pt idx="105">
                  <c:v>2004</c:v>
                </c:pt>
                <c:pt idx="106">
                  <c:v>2004</c:v>
                </c:pt>
                <c:pt idx="107">
                  <c:v>2004</c:v>
                </c:pt>
                <c:pt idx="108">
                  <c:v>2004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2006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2007</c:v>
                </c:pt>
                <c:pt idx="121">
                  <c:v>2008</c:v>
                </c:pt>
                <c:pt idx="122">
                  <c:v>2008</c:v>
                </c:pt>
                <c:pt idx="123">
                  <c:v>2008</c:v>
                </c:pt>
                <c:pt idx="124">
                  <c:v>2008</c:v>
                </c:pt>
                <c:pt idx="125">
                  <c:v>2009</c:v>
                </c:pt>
                <c:pt idx="126">
                  <c:v>2009</c:v>
                </c:pt>
                <c:pt idx="127">
                  <c:v>2009</c:v>
                </c:pt>
                <c:pt idx="128">
                  <c:v>2009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2010</c:v>
                </c:pt>
                <c:pt idx="133">
                  <c:v>2011</c:v>
                </c:pt>
              </c:numCache>
            </c:numRef>
          </c:cat>
          <c:val>
            <c:numRef>
              <c:f>'NCREIFNOI&amp;Pchg'!$Z$3:$Z$136</c:f>
              <c:numCache>
                <c:formatCode>General</c:formatCode>
                <c:ptCount val="134"/>
                <c:pt idx="1">
                  <c:v>98.995078396436142</c:v>
                </c:pt>
                <c:pt idx="2">
                  <c:v>92.453275798188926</c:v>
                </c:pt>
                <c:pt idx="3">
                  <c:v>90.990292658782451</c:v>
                </c:pt>
                <c:pt idx="4">
                  <c:v>85.827745523280441</c:v>
                </c:pt>
                <c:pt idx="5">
                  <c:v>89.982139938846728</c:v>
                </c:pt>
                <c:pt idx="6">
                  <c:v>91.594498000717309</c:v>
                </c:pt>
                <c:pt idx="7">
                  <c:v>85.15774779055009</c:v>
                </c:pt>
                <c:pt idx="8">
                  <c:v>92.798724685062723</c:v>
                </c:pt>
                <c:pt idx="9">
                  <c:v>86.736765533884594</c:v>
                </c:pt>
                <c:pt idx="10">
                  <c:v>85.992889749550855</c:v>
                </c:pt>
                <c:pt idx="11">
                  <c:v>85.165549919263768</c:v>
                </c:pt>
                <c:pt idx="12">
                  <c:v>81.616811010562415</c:v>
                </c:pt>
                <c:pt idx="13">
                  <c:v>83.151369366591624</c:v>
                </c:pt>
                <c:pt idx="14">
                  <c:v>88.470893374725563</c:v>
                </c:pt>
                <c:pt idx="15">
                  <c:v>84.279846095653156</c:v>
                </c:pt>
                <c:pt idx="16">
                  <c:v>84.581623036292086</c:v>
                </c:pt>
                <c:pt idx="17">
                  <c:v>84.064516875988886</c:v>
                </c:pt>
                <c:pt idx="18">
                  <c:v>84.575325868213142</c:v>
                </c:pt>
                <c:pt idx="19">
                  <c:v>86.142866943946046</c:v>
                </c:pt>
                <c:pt idx="20">
                  <c:v>88.675327713329537</c:v>
                </c:pt>
                <c:pt idx="21">
                  <c:v>91.924439500923043</c:v>
                </c:pt>
                <c:pt idx="22">
                  <c:v>87.223026396131203</c:v>
                </c:pt>
                <c:pt idx="23">
                  <c:v>84.561554074944794</c:v>
                </c:pt>
                <c:pt idx="24">
                  <c:v>83.50225486862486</c:v>
                </c:pt>
                <c:pt idx="25">
                  <c:v>86.543623193869905</c:v>
                </c:pt>
                <c:pt idx="26">
                  <c:v>87.030297983873353</c:v>
                </c:pt>
                <c:pt idx="27">
                  <c:v>84.749845897329806</c:v>
                </c:pt>
                <c:pt idx="28">
                  <c:v>86.379713266537905</c:v>
                </c:pt>
                <c:pt idx="29">
                  <c:v>84.964592291165161</c:v>
                </c:pt>
                <c:pt idx="30">
                  <c:v>90.104165265799011</c:v>
                </c:pt>
                <c:pt idx="31">
                  <c:v>88.411460167032232</c:v>
                </c:pt>
                <c:pt idx="32">
                  <c:v>85.070082666770602</c:v>
                </c:pt>
                <c:pt idx="33">
                  <c:v>87.346282334130365</c:v>
                </c:pt>
                <c:pt idx="34">
                  <c:v>89.546081188388257</c:v>
                </c:pt>
                <c:pt idx="35">
                  <c:v>85.558687538005998</c:v>
                </c:pt>
                <c:pt idx="36">
                  <c:v>85.365048289192274</c:v>
                </c:pt>
                <c:pt idx="37">
                  <c:v>85.203229199702022</c:v>
                </c:pt>
                <c:pt idx="38">
                  <c:v>83.2152302043677</c:v>
                </c:pt>
                <c:pt idx="39">
                  <c:v>80.259521036776931</c:v>
                </c:pt>
                <c:pt idx="40">
                  <c:v>80.05716894467885</c:v>
                </c:pt>
                <c:pt idx="41">
                  <c:v>79.272039490537395</c:v>
                </c:pt>
                <c:pt idx="42">
                  <c:v>79.899751726797433</c:v>
                </c:pt>
                <c:pt idx="43">
                  <c:v>77.184758834515478</c:v>
                </c:pt>
                <c:pt idx="44">
                  <c:v>78.890086989983786</c:v>
                </c:pt>
                <c:pt idx="45">
                  <c:v>78.788491496576725</c:v>
                </c:pt>
                <c:pt idx="46">
                  <c:v>76.365282459790549</c:v>
                </c:pt>
                <c:pt idx="47">
                  <c:v>74.101715040747251</c:v>
                </c:pt>
                <c:pt idx="48">
                  <c:v>74.754056010975106</c:v>
                </c:pt>
                <c:pt idx="49">
                  <c:v>74.506996132683824</c:v>
                </c:pt>
                <c:pt idx="50">
                  <c:v>73.969396954947086</c:v>
                </c:pt>
                <c:pt idx="51">
                  <c:v>72.046988381167438</c:v>
                </c:pt>
                <c:pt idx="52">
                  <c:v>76.035415641755435</c:v>
                </c:pt>
                <c:pt idx="53">
                  <c:v>72.01431018748238</c:v>
                </c:pt>
                <c:pt idx="54">
                  <c:v>72.345211554952073</c:v>
                </c:pt>
                <c:pt idx="55">
                  <c:v>69.255745456601048</c:v>
                </c:pt>
                <c:pt idx="56">
                  <c:v>68.551446239759031</c:v>
                </c:pt>
                <c:pt idx="57">
                  <c:v>68.304688190534293</c:v>
                </c:pt>
                <c:pt idx="58">
                  <c:v>70.327182921302025</c:v>
                </c:pt>
                <c:pt idx="59">
                  <c:v>67.036196973158965</c:v>
                </c:pt>
                <c:pt idx="60">
                  <c:v>67.659475878157735</c:v>
                </c:pt>
                <c:pt idx="61">
                  <c:v>67.69961133121042</c:v>
                </c:pt>
                <c:pt idx="62">
                  <c:v>65.039145113432014</c:v>
                </c:pt>
                <c:pt idx="63">
                  <c:v>64.767974309798007</c:v>
                </c:pt>
                <c:pt idx="64">
                  <c:v>67.58811273448255</c:v>
                </c:pt>
                <c:pt idx="65">
                  <c:v>65.705672655746781</c:v>
                </c:pt>
                <c:pt idx="66">
                  <c:v>66.70237302975687</c:v>
                </c:pt>
                <c:pt idx="67">
                  <c:v>66.694796189033767</c:v>
                </c:pt>
                <c:pt idx="68">
                  <c:v>68.703633864789026</c:v>
                </c:pt>
                <c:pt idx="69">
                  <c:v>68.701943343201961</c:v>
                </c:pt>
                <c:pt idx="70">
                  <c:v>68.925246843679389</c:v>
                </c:pt>
                <c:pt idx="71">
                  <c:v>67.799274473278572</c:v>
                </c:pt>
                <c:pt idx="72">
                  <c:v>68.11868364020809</c:v>
                </c:pt>
                <c:pt idx="73">
                  <c:v>65.638448764840049</c:v>
                </c:pt>
                <c:pt idx="74">
                  <c:v>67.345757670890436</c:v>
                </c:pt>
                <c:pt idx="75">
                  <c:v>66.337122414543899</c:v>
                </c:pt>
                <c:pt idx="76">
                  <c:v>67.671200865721531</c:v>
                </c:pt>
                <c:pt idx="77">
                  <c:v>67.633647426784435</c:v>
                </c:pt>
                <c:pt idx="78">
                  <c:v>69.575360080044817</c:v>
                </c:pt>
                <c:pt idx="79">
                  <c:v>68.790365177510395</c:v>
                </c:pt>
                <c:pt idx="80">
                  <c:v>71.398059779408896</c:v>
                </c:pt>
                <c:pt idx="81">
                  <c:v>72.794097172197908</c:v>
                </c:pt>
                <c:pt idx="82">
                  <c:v>71.043233250076483</c:v>
                </c:pt>
                <c:pt idx="83">
                  <c:v>71.727234826697838</c:v>
                </c:pt>
                <c:pt idx="84">
                  <c:v>72.775466129595728</c:v>
                </c:pt>
                <c:pt idx="85">
                  <c:v>71.934764120136009</c:v>
                </c:pt>
                <c:pt idx="86">
                  <c:v>74.905943845618069</c:v>
                </c:pt>
                <c:pt idx="87">
                  <c:v>72.354388117007176</c:v>
                </c:pt>
                <c:pt idx="88">
                  <c:v>73.606418059027234</c:v>
                </c:pt>
                <c:pt idx="89">
                  <c:v>73.773616096032299</c:v>
                </c:pt>
                <c:pt idx="90">
                  <c:v>78.258198062656589</c:v>
                </c:pt>
                <c:pt idx="91">
                  <c:v>78.446538783351258</c:v>
                </c:pt>
                <c:pt idx="92">
                  <c:v>80.175434276512092</c:v>
                </c:pt>
                <c:pt idx="93">
                  <c:v>81.414716730269404</c:v>
                </c:pt>
                <c:pt idx="94">
                  <c:v>81.506512115161996</c:v>
                </c:pt>
                <c:pt idx="95">
                  <c:v>80.098284943029171</c:v>
                </c:pt>
                <c:pt idx="96">
                  <c:v>80.044275506110949</c:v>
                </c:pt>
                <c:pt idx="97">
                  <c:v>79.524504222809284</c:v>
                </c:pt>
                <c:pt idx="98">
                  <c:v>78.497010861864311</c:v>
                </c:pt>
                <c:pt idx="99">
                  <c:v>76.609311244359347</c:v>
                </c:pt>
                <c:pt idx="100">
                  <c:v>74.930054023175799</c:v>
                </c:pt>
                <c:pt idx="101">
                  <c:v>73.093170247213919</c:v>
                </c:pt>
                <c:pt idx="102">
                  <c:v>72.927217655267185</c:v>
                </c:pt>
                <c:pt idx="103">
                  <c:v>70.552946889861644</c:v>
                </c:pt>
                <c:pt idx="104">
                  <c:v>70.902867368016672</c:v>
                </c:pt>
                <c:pt idx="105">
                  <c:v>68.565501105300385</c:v>
                </c:pt>
                <c:pt idx="106">
                  <c:v>69.22207792418682</c:v>
                </c:pt>
                <c:pt idx="107">
                  <c:v>68.341963860959211</c:v>
                </c:pt>
                <c:pt idx="108">
                  <c:v>68.937339952880833</c:v>
                </c:pt>
                <c:pt idx="109">
                  <c:v>68.171434937256009</c:v>
                </c:pt>
                <c:pt idx="110">
                  <c:v>67.565089624839175</c:v>
                </c:pt>
                <c:pt idx="111">
                  <c:v>66.514520281082056</c:v>
                </c:pt>
                <c:pt idx="112">
                  <c:v>68.257897114645218</c:v>
                </c:pt>
                <c:pt idx="113">
                  <c:v>68.551889452545993</c:v>
                </c:pt>
                <c:pt idx="114">
                  <c:v>68.944708441144968</c:v>
                </c:pt>
                <c:pt idx="115">
                  <c:v>67.891338691733267</c:v>
                </c:pt>
                <c:pt idx="116">
                  <c:v>71.593502667374807</c:v>
                </c:pt>
                <c:pt idx="117">
                  <c:v>70.328331149500869</c:v>
                </c:pt>
                <c:pt idx="118">
                  <c:v>70.29562973627381</c:v>
                </c:pt>
                <c:pt idx="119">
                  <c:v>70.477925964376212</c:v>
                </c:pt>
                <c:pt idx="120">
                  <c:v>72.750769901480197</c:v>
                </c:pt>
                <c:pt idx="121">
                  <c:v>70.822019477481305</c:v>
                </c:pt>
                <c:pt idx="122">
                  <c:v>70.096777596845754</c:v>
                </c:pt>
                <c:pt idx="123">
                  <c:v>69.234633748464148</c:v>
                </c:pt>
                <c:pt idx="124">
                  <c:v>72.598427497429341</c:v>
                </c:pt>
                <c:pt idx="125">
                  <c:v>71.934025570566703</c:v>
                </c:pt>
                <c:pt idx="126">
                  <c:v>70.958972296973442</c:v>
                </c:pt>
                <c:pt idx="127">
                  <c:v>69.273450558462244</c:v>
                </c:pt>
                <c:pt idx="128">
                  <c:v>68.660999390148405</c:v>
                </c:pt>
                <c:pt idx="129">
                  <c:v>69.851673289514608</c:v>
                </c:pt>
                <c:pt idx="130">
                  <c:v>68.76644377341745</c:v>
                </c:pt>
                <c:pt idx="131">
                  <c:v>67.673495714769203</c:v>
                </c:pt>
                <c:pt idx="132">
                  <c:v>68.059239605070587</c:v>
                </c:pt>
                <c:pt idx="133">
                  <c:v>66.702325535837247</c:v>
                </c:pt>
              </c:numCache>
            </c:numRef>
          </c:val>
          <c:smooth val="0"/>
        </c:ser>
        <c:ser>
          <c:idx val="0"/>
          <c:order val="2"/>
          <c:tx>
            <c:v>Capital Value Nominal</c:v>
          </c:tx>
          <c:spPr>
            <a:ln w="19050">
              <a:solidFill>
                <a:schemeClr val="bg1">
                  <a:lumMod val="50000"/>
                </a:schemeClr>
              </a:solidFill>
            </a:ln>
          </c:spPr>
          <c:marker>
            <c:symbol val="diamond"/>
            <c:size val="5"/>
            <c:spPr>
              <a:noFill/>
            </c:spPr>
          </c:marker>
          <c:cat>
            <c:numRef>
              <c:f>'NCREIFNOI&amp;Pchg'!$C$3:$C$136</c:f>
              <c:numCache>
                <c:formatCode>General</c:formatCode>
                <c:ptCount val="134"/>
                <c:pt idx="0">
                  <c:v>1977</c:v>
                </c:pt>
                <c:pt idx="1">
                  <c:v>1978</c:v>
                </c:pt>
                <c:pt idx="2">
                  <c:v>1978</c:v>
                </c:pt>
                <c:pt idx="3">
                  <c:v>1978</c:v>
                </c:pt>
                <c:pt idx="4">
                  <c:v>1978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1980</c:v>
                </c:pt>
                <c:pt idx="10">
                  <c:v>1980</c:v>
                </c:pt>
                <c:pt idx="11">
                  <c:v>1980</c:v>
                </c:pt>
                <c:pt idx="12">
                  <c:v>1980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1982</c:v>
                </c:pt>
                <c:pt idx="18">
                  <c:v>1982</c:v>
                </c:pt>
                <c:pt idx="19">
                  <c:v>1982</c:v>
                </c:pt>
                <c:pt idx="20">
                  <c:v>1982</c:v>
                </c:pt>
                <c:pt idx="21">
                  <c:v>1983</c:v>
                </c:pt>
                <c:pt idx="22">
                  <c:v>1983</c:v>
                </c:pt>
                <c:pt idx="23">
                  <c:v>1983</c:v>
                </c:pt>
                <c:pt idx="24">
                  <c:v>1983</c:v>
                </c:pt>
                <c:pt idx="25">
                  <c:v>1984</c:v>
                </c:pt>
                <c:pt idx="26">
                  <c:v>1984</c:v>
                </c:pt>
                <c:pt idx="27">
                  <c:v>1984</c:v>
                </c:pt>
                <c:pt idx="28">
                  <c:v>1984</c:v>
                </c:pt>
                <c:pt idx="29">
                  <c:v>1985</c:v>
                </c:pt>
                <c:pt idx="30">
                  <c:v>1985</c:v>
                </c:pt>
                <c:pt idx="31">
                  <c:v>1985</c:v>
                </c:pt>
                <c:pt idx="32">
                  <c:v>1985</c:v>
                </c:pt>
                <c:pt idx="33">
                  <c:v>1986</c:v>
                </c:pt>
                <c:pt idx="34">
                  <c:v>1986</c:v>
                </c:pt>
                <c:pt idx="35">
                  <c:v>1986</c:v>
                </c:pt>
                <c:pt idx="36">
                  <c:v>1986</c:v>
                </c:pt>
                <c:pt idx="37">
                  <c:v>1987</c:v>
                </c:pt>
                <c:pt idx="38">
                  <c:v>1987</c:v>
                </c:pt>
                <c:pt idx="39">
                  <c:v>1987</c:v>
                </c:pt>
                <c:pt idx="40">
                  <c:v>1987</c:v>
                </c:pt>
                <c:pt idx="41">
                  <c:v>1988</c:v>
                </c:pt>
                <c:pt idx="42">
                  <c:v>1988</c:v>
                </c:pt>
                <c:pt idx="43">
                  <c:v>1988</c:v>
                </c:pt>
                <c:pt idx="44">
                  <c:v>1988</c:v>
                </c:pt>
                <c:pt idx="45">
                  <c:v>1989</c:v>
                </c:pt>
                <c:pt idx="46">
                  <c:v>1989</c:v>
                </c:pt>
                <c:pt idx="47">
                  <c:v>1989</c:v>
                </c:pt>
                <c:pt idx="48">
                  <c:v>1989</c:v>
                </c:pt>
                <c:pt idx="49">
                  <c:v>1990</c:v>
                </c:pt>
                <c:pt idx="50">
                  <c:v>1990</c:v>
                </c:pt>
                <c:pt idx="51">
                  <c:v>1990</c:v>
                </c:pt>
                <c:pt idx="52">
                  <c:v>1990</c:v>
                </c:pt>
                <c:pt idx="53">
                  <c:v>1991</c:v>
                </c:pt>
                <c:pt idx="54">
                  <c:v>1991</c:v>
                </c:pt>
                <c:pt idx="55">
                  <c:v>1991</c:v>
                </c:pt>
                <c:pt idx="56">
                  <c:v>1991</c:v>
                </c:pt>
                <c:pt idx="57">
                  <c:v>1992</c:v>
                </c:pt>
                <c:pt idx="58">
                  <c:v>1992</c:v>
                </c:pt>
                <c:pt idx="59">
                  <c:v>1992</c:v>
                </c:pt>
                <c:pt idx="60">
                  <c:v>1992</c:v>
                </c:pt>
                <c:pt idx="61">
                  <c:v>1993</c:v>
                </c:pt>
                <c:pt idx="62">
                  <c:v>1993</c:v>
                </c:pt>
                <c:pt idx="63">
                  <c:v>1993</c:v>
                </c:pt>
                <c:pt idx="64">
                  <c:v>1993</c:v>
                </c:pt>
                <c:pt idx="65">
                  <c:v>1994</c:v>
                </c:pt>
                <c:pt idx="66">
                  <c:v>1994</c:v>
                </c:pt>
                <c:pt idx="67">
                  <c:v>1994</c:v>
                </c:pt>
                <c:pt idx="68">
                  <c:v>1994</c:v>
                </c:pt>
                <c:pt idx="69">
                  <c:v>1995</c:v>
                </c:pt>
                <c:pt idx="70">
                  <c:v>1995</c:v>
                </c:pt>
                <c:pt idx="71">
                  <c:v>1995</c:v>
                </c:pt>
                <c:pt idx="72">
                  <c:v>1995</c:v>
                </c:pt>
                <c:pt idx="73">
                  <c:v>1996</c:v>
                </c:pt>
                <c:pt idx="74">
                  <c:v>1996</c:v>
                </c:pt>
                <c:pt idx="75">
                  <c:v>1996</c:v>
                </c:pt>
                <c:pt idx="76">
                  <c:v>1996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1998</c:v>
                </c:pt>
                <c:pt idx="82">
                  <c:v>1998</c:v>
                </c:pt>
                <c:pt idx="83">
                  <c:v>1998</c:v>
                </c:pt>
                <c:pt idx="84">
                  <c:v>1998</c:v>
                </c:pt>
                <c:pt idx="85">
                  <c:v>1999</c:v>
                </c:pt>
                <c:pt idx="86">
                  <c:v>1999</c:v>
                </c:pt>
                <c:pt idx="87">
                  <c:v>1999</c:v>
                </c:pt>
                <c:pt idx="88">
                  <c:v>1999</c:v>
                </c:pt>
                <c:pt idx="89">
                  <c:v>2000</c:v>
                </c:pt>
                <c:pt idx="90">
                  <c:v>2000</c:v>
                </c:pt>
                <c:pt idx="91">
                  <c:v>2000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2001</c:v>
                </c:pt>
                <c:pt idx="97">
                  <c:v>2002</c:v>
                </c:pt>
                <c:pt idx="98">
                  <c:v>2002</c:v>
                </c:pt>
                <c:pt idx="99">
                  <c:v>2002</c:v>
                </c:pt>
                <c:pt idx="100">
                  <c:v>2002</c:v>
                </c:pt>
                <c:pt idx="101">
                  <c:v>2003</c:v>
                </c:pt>
                <c:pt idx="102">
                  <c:v>2003</c:v>
                </c:pt>
                <c:pt idx="103">
                  <c:v>2003</c:v>
                </c:pt>
                <c:pt idx="104">
                  <c:v>2003</c:v>
                </c:pt>
                <c:pt idx="105">
                  <c:v>2004</c:v>
                </c:pt>
                <c:pt idx="106">
                  <c:v>2004</c:v>
                </c:pt>
                <c:pt idx="107">
                  <c:v>2004</c:v>
                </c:pt>
                <c:pt idx="108">
                  <c:v>2004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2006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2007</c:v>
                </c:pt>
                <c:pt idx="121">
                  <c:v>2008</c:v>
                </c:pt>
                <c:pt idx="122">
                  <c:v>2008</c:v>
                </c:pt>
                <c:pt idx="123">
                  <c:v>2008</c:v>
                </c:pt>
                <c:pt idx="124">
                  <c:v>2008</c:v>
                </c:pt>
                <c:pt idx="125">
                  <c:v>2009</c:v>
                </c:pt>
                <c:pt idx="126">
                  <c:v>2009</c:v>
                </c:pt>
                <c:pt idx="127">
                  <c:v>2009</c:v>
                </c:pt>
                <c:pt idx="128">
                  <c:v>2009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2010</c:v>
                </c:pt>
                <c:pt idx="133">
                  <c:v>2011</c:v>
                </c:pt>
              </c:numCache>
            </c:numRef>
          </c:cat>
          <c:val>
            <c:numRef>
              <c:f>'NCREIFNOI&amp;Pchg'!$O$3:$O$136</c:f>
              <c:numCache>
                <c:formatCode>General</c:formatCode>
                <c:ptCount val="134"/>
                <c:pt idx="0">
                  <c:v>100</c:v>
                </c:pt>
                <c:pt idx="1">
                  <c:v>100.91000000000001</c:v>
                </c:pt>
                <c:pt idx="2">
                  <c:v>102.33283100000001</c:v>
                </c:pt>
                <c:pt idx="3">
                  <c:v>103.8268903326</c:v>
                </c:pt>
                <c:pt idx="4">
                  <c:v>108.22915048270224</c:v>
                </c:pt>
                <c:pt idx="5">
                  <c:v>110.4586709826459</c:v>
                </c:pt>
                <c:pt idx="6">
                  <c:v>112.93294521265716</c:v>
                </c:pt>
                <c:pt idx="7">
                  <c:v>116.3435201580794</c:v>
                </c:pt>
                <c:pt idx="8">
                  <c:v>121.91637477365141</c:v>
                </c:pt>
                <c:pt idx="9">
                  <c:v>126.52481374009544</c:v>
                </c:pt>
                <c:pt idx="10">
                  <c:v>127.46109736177216</c:v>
                </c:pt>
                <c:pt idx="11">
                  <c:v>130.41819482056528</c:v>
                </c:pt>
                <c:pt idx="12">
                  <c:v>135.32191894581854</c:v>
                </c:pt>
                <c:pt idx="13">
                  <c:v>137.39234430568956</c:v>
                </c:pt>
                <c:pt idx="14">
                  <c:v>141.26680841511001</c:v>
                </c:pt>
                <c:pt idx="15">
                  <c:v>145.12339228484251</c:v>
                </c:pt>
                <c:pt idx="16">
                  <c:v>151.42174751000468</c:v>
                </c:pt>
                <c:pt idx="17">
                  <c:v>153.54165197514476</c:v>
                </c:pt>
                <c:pt idx="18">
                  <c:v>155.72194343319183</c:v>
                </c:pt>
                <c:pt idx="19">
                  <c:v>156.36040340126792</c:v>
                </c:pt>
                <c:pt idx="20">
                  <c:v>159.08107442044999</c:v>
                </c:pt>
                <c:pt idx="21">
                  <c:v>159.86057168511019</c:v>
                </c:pt>
                <c:pt idx="22">
                  <c:v>161.41121923045577</c:v>
                </c:pt>
                <c:pt idx="23">
                  <c:v>163.92923425045089</c:v>
                </c:pt>
                <c:pt idx="24">
                  <c:v>170.92901255294512</c:v>
                </c:pt>
                <c:pt idx="25">
                  <c:v>174.21084959396168</c:v>
                </c:pt>
                <c:pt idx="26">
                  <c:v>177.7124876708003</c:v>
                </c:pt>
                <c:pt idx="27">
                  <c:v>179.93389376668529</c:v>
                </c:pt>
                <c:pt idx="28">
                  <c:v>185.87171226098587</c:v>
                </c:pt>
                <c:pt idx="29">
                  <c:v>187.30292444539546</c:v>
                </c:pt>
                <c:pt idx="30">
                  <c:v>189.60675041607382</c:v>
                </c:pt>
                <c:pt idx="31">
                  <c:v>191.76826737081709</c:v>
                </c:pt>
                <c:pt idx="32">
                  <c:v>196.88848010961789</c:v>
                </c:pt>
                <c:pt idx="33">
                  <c:v>198.69985412662638</c:v>
                </c:pt>
                <c:pt idx="34">
                  <c:v>200.24971298881408</c:v>
                </c:pt>
                <c:pt idx="35">
                  <c:v>201.611411037138</c:v>
                </c:pt>
                <c:pt idx="36">
                  <c:v>204.85735475483591</c:v>
                </c:pt>
                <c:pt idx="37">
                  <c:v>206.004555941463</c:v>
                </c:pt>
                <c:pt idx="38">
                  <c:v>205.77795092992739</c:v>
                </c:pt>
                <c:pt idx="39">
                  <c:v>207.75341925885471</c:v>
                </c:pt>
                <c:pt idx="40">
                  <c:v>211.28522738625523</c:v>
                </c:pt>
                <c:pt idx="41">
                  <c:v>212.93325215986803</c:v>
                </c:pt>
                <c:pt idx="42">
                  <c:v>214.70059815279492</c:v>
                </c:pt>
                <c:pt idx="43">
                  <c:v>217.70640652693405</c:v>
                </c:pt>
                <c:pt idx="44">
                  <c:v>222.40886490791584</c:v>
                </c:pt>
                <c:pt idx="45">
                  <c:v>223.67659543789097</c:v>
                </c:pt>
                <c:pt idx="46">
                  <c:v>225.64494947774438</c:v>
                </c:pt>
                <c:pt idx="47">
                  <c:v>228.12704392199953</c:v>
                </c:pt>
                <c:pt idx="48">
                  <c:v>231.22957171933874</c:v>
                </c:pt>
                <c:pt idx="49">
                  <c:v>231.830768605809</c:v>
                </c:pt>
                <c:pt idx="50">
                  <c:v>233.546316293492</c:v>
                </c:pt>
                <c:pt idx="51">
                  <c:v>233.61638018838005</c:v>
                </c:pt>
                <c:pt idx="52">
                  <c:v>228.10303361593429</c:v>
                </c:pt>
                <c:pt idx="53">
                  <c:v>225.52546933607425</c:v>
                </c:pt>
                <c:pt idx="54">
                  <c:v>222.77405861017414</c:v>
                </c:pt>
                <c:pt idx="55">
                  <c:v>219.6552217896317</c:v>
                </c:pt>
                <c:pt idx="56">
                  <c:v>205.77301177252696</c:v>
                </c:pt>
                <c:pt idx="57">
                  <c:v>203.38604483596563</c:v>
                </c:pt>
                <c:pt idx="58">
                  <c:v>198.32173231955008</c:v>
                </c:pt>
                <c:pt idx="59">
                  <c:v>195.06925590950945</c:v>
                </c:pt>
                <c:pt idx="60">
                  <c:v>187.52007570581145</c:v>
                </c:pt>
                <c:pt idx="61">
                  <c:v>185.90740305474145</c:v>
                </c:pt>
                <c:pt idx="62">
                  <c:v>182.89570312525464</c:v>
                </c:pt>
                <c:pt idx="63">
                  <c:v>183.00544054712978</c:v>
                </c:pt>
                <c:pt idx="64">
                  <c:v>180.53486709974354</c:v>
                </c:pt>
                <c:pt idx="65">
                  <c:v>180.58902755987344</c:v>
                </c:pt>
                <c:pt idx="66">
                  <c:v>180.60708646262944</c:v>
                </c:pt>
                <c:pt idx="67">
                  <c:v>180.76963284044578</c:v>
                </c:pt>
                <c:pt idx="68">
                  <c:v>181.89040456405655</c:v>
                </c:pt>
                <c:pt idx="69">
                  <c:v>182.58158810139997</c:v>
                </c:pt>
                <c:pt idx="70">
                  <c:v>183.16584918332447</c:v>
                </c:pt>
                <c:pt idx="71">
                  <c:v>183.99009550464942</c:v>
                </c:pt>
                <c:pt idx="72">
                  <c:v>183.60371630408966</c:v>
                </c:pt>
                <c:pt idx="73">
                  <c:v>185.09090640615278</c:v>
                </c:pt>
                <c:pt idx="74">
                  <c:v>186.09039730074602</c:v>
                </c:pt>
                <c:pt idx="75">
                  <c:v>188.10017359159406</c:v>
                </c:pt>
                <c:pt idx="76">
                  <c:v>190.86524614339046</c:v>
                </c:pt>
                <c:pt idx="77">
                  <c:v>192.2394759156229</c:v>
                </c:pt>
                <c:pt idx="78">
                  <c:v>194.43100594106102</c:v>
                </c:pt>
                <c:pt idx="79">
                  <c:v>197.75577614265313</c:v>
                </c:pt>
                <c:pt idx="80">
                  <c:v>204.1037365568323</c:v>
                </c:pt>
                <c:pt idx="81">
                  <c:v>209.04304698150764</c:v>
                </c:pt>
                <c:pt idx="82">
                  <c:v>214.70811355470647</c:v>
                </c:pt>
                <c:pt idx="83">
                  <c:v>219.1311006939334</c:v>
                </c:pt>
                <c:pt idx="84">
                  <c:v>224.12728978975508</c:v>
                </c:pt>
                <c:pt idx="85">
                  <c:v>226.57027724846338</c:v>
                </c:pt>
                <c:pt idx="86">
                  <c:v>228.83598002094803</c:v>
                </c:pt>
                <c:pt idx="87">
                  <c:v>231.74219696721406</c:v>
                </c:pt>
                <c:pt idx="88">
                  <c:v>235.19515570202552</c:v>
                </c:pt>
                <c:pt idx="89">
                  <c:v>237.26487307220333</c:v>
                </c:pt>
                <c:pt idx="90">
                  <c:v>240.9424786048225</c:v>
                </c:pt>
                <c:pt idx="91">
                  <c:v>244.65299277533677</c:v>
                </c:pt>
                <c:pt idx="92">
                  <c:v>249.61944852867612</c:v>
                </c:pt>
                <c:pt idx="93">
                  <c:v>251.26693688896538</c:v>
                </c:pt>
                <c:pt idx="94">
                  <c:v>253.57859270834388</c:v>
                </c:pt>
                <c:pt idx="95">
                  <c:v>253.95896059740642</c:v>
                </c:pt>
                <c:pt idx="96">
                  <c:v>251.90189301656741</c:v>
                </c:pt>
                <c:pt idx="97">
                  <c:v>251.22175790542266</c:v>
                </c:pt>
                <c:pt idx="98">
                  <c:v>251.09614702646996</c:v>
                </c:pt>
                <c:pt idx="99">
                  <c:v>251.4727912470097</c:v>
                </c:pt>
                <c:pt idx="100">
                  <c:v>252.42838785374835</c:v>
                </c:pt>
                <c:pt idx="101">
                  <c:v>253.33713005002184</c:v>
                </c:pt>
                <c:pt idx="102">
                  <c:v>254.88248654332696</c:v>
                </c:pt>
                <c:pt idx="103">
                  <c:v>256.15689897604358</c:v>
                </c:pt>
                <c:pt idx="104">
                  <c:v>259.71747987181061</c:v>
                </c:pt>
                <c:pt idx="105">
                  <c:v>262.62631564637491</c:v>
                </c:pt>
                <c:pt idx="106">
                  <c:v>267.43237722270356</c:v>
                </c:pt>
                <c:pt idx="107">
                  <c:v>273.28914628388077</c:v>
                </c:pt>
                <c:pt idx="108">
                  <c:v>283.04556880621533</c:v>
                </c:pt>
                <c:pt idx="109">
                  <c:v>290.03679435572883</c:v>
                </c:pt>
                <c:pt idx="110">
                  <c:v>302.47937283358959</c:v>
                </c:pt>
                <c:pt idx="111">
                  <c:v>312.64267976079822</c:v>
                </c:pt>
                <c:pt idx="112">
                  <c:v>326.43022193824942</c:v>
                </c:pt>
                <c:pt idx="113">
                  <c:v>334.52569144231796</c:v>
                </c:pt>
                <c:pt idx="114">
                  <c:v>344.39419933986636</c:v>
                </c:pt>
                <c:pt idx="115">
                  <c:v>353.31400910276892</c:v>
                </c:pt>
                <c:pt idx="116">
                  <c:v>366.77527284958444</c:v>
                </c:pt>
                <c:pt idx="117">
                  <c:v>376.53149510738336</c:v>
                </c:pt>
                <c:pt idx="118">
                  <c:v>390.65142617391029</c:v>
                </c:pt>
                <c:pt idx="119">
                  <c:v>401.55060096416241</c:v>
                </c:pt>
                <c:pt idx="120">
                  <c:v>413.15541333202668</c:v>
                </c:pt>
                <c:pt idx="121">
                  <c:v>416.50197218001608</c:v>
                </c:pt>
                <c:pt idx="122">
                  <c:v>415.46071724956607</c:v>
                </c:pt>
                <c:pt idx="123">
                  <c:v>411.3892022205203</c:v>
                </c:pt>
                <c:pt idx="124">
                  <c:v>374.32303510045142</c:v>
                </c:pt>
                <c:pt idx="125">
                  <c:v>343.06706166956371</c:v>
                </c:pt>
                <c:pt idx="126">
                  <c:v>321.52245019671511</c:v>
                </c:pt>
                <c:pt idx="127">
                  <c:v>306.98963544782356</c:v>
                </c:pt>
                <c:pt idx="128">
                  <c:v>296.95107436867977</c:v>
                </c:pt>
                <c:pt idx="129">
                  <c:v>295.13967281503085</c:v>
                </c:pt>
                <c:pt idx="130">
                  <c:v>300.98343833676847</c:v>
                </c:pt>
                <c:pt idx="131">
                  <c:v>309.04979448419385</c:v>
                </c:pt>
                <c:pt idx="132">
                  <c:v>320.02106218838276</c:v>
                </c:pt>
                <c:pt idx="133">
                  <c:v>327.22153608762136</c:v>
                </c:pt>
              </c:numCache>
            </c:numRef>
          </c:val>
          <c:smooth val="0"/>
        </c:ser>
        <c:ser>
          <c:idx val="3"/>
          <c:order val="3"/>
          <c:tx>
            <c:v>Capital Value Real</c:v>
          </c:tx>
          <c:spPr>
            <a:ln w="19050">
              <a:solidFill>
                <a:schemeClr val="tx1"/>
              </a:solidFill>
            </a:ln>
          </c:spPr>
          <c:marker>
            <c:symbol val="plus"/>
            <c:size val="5"/>
            <c:spPr>
              <a:noFill/>
              <a:ln>
                <a:solidFill>
                  <a:prstClr val="black"/>
                </a:solidFill>
              </a:ln>
            </c:spPr>
          </c:marker>
          <c:cat>
            <c:numRef>
              <c:f>'NCREIFNOI&amp;Pchg'!$C$3:$C$136</c:f>
              <c:numCache>
                <c:formatCode>General</c:formatCode>
                <c:ptCount val="134"/>
                <c:pt idx="0">
                  <c:v>1977</c:v>
                </c:pt>
                <c:pt idx="1">
                  <c:v>1978</c:v>
                </c:pt>
                <c:pt idx="2">
                  <c:v>1978</c:v>
                </c:pt>
                <c:pt idx="3">
                  <c:v>1978</c:v>
                </c:pt>
                <c:pt idx="4">
                  <c:v>1978</c:v>
                </c:pt>
                <c:pt idx="5">
                  <c:v>1979</c:v>
                </c:pt>
                <c:pt idx="6">
                  <c:v>1979</c:v>
                </c:pt>
                <c:pt idx="7">
                  <c:v>1979</c:v>
                </c:pt>
                <c:pt idx="8">
                  <c:v>1979</c:v>
                </c:pt>
                <c:pt idx="9">
                  <c:v>1980</c:v>
                </c:pt>
                <c:pt idx="10">
                  <c:v>1980</c:v>
                </c:pt>
                <c:pt idx="11">
                  <c:v>1980</c:v>
                </c:pt>
                <c:pt idx="12">
                  <c:v>1980</c:v>
                </c:pt>
                <c:pt idx="13">
                  <c:v>1981</c:v>
                </c:pt>
                <c:pt idx="14">
                  <c:v>1981</c:v>
                </c:pt>
                <c:pt idx="15">
                  <c:v>1981</c:v>
                </c:pt>
                <c:pt idx="16">
                  <c:v>1981</c:v>
                </c:pt>
                <c:pt idx="17">
                  <c:v>1982</c:v>
                </c:pt>
                <c:pt idx="18">
                  <c:v>1982</c:v>
                </c:pt>
                <c:pt idx="19">
                  <c:v>1982</c:v>
                </c:pt>
                <c:pt idx="20">
                  <c:v>1982</c:v>
                </c:pt>
                <c:pt idx="21">
                  <c:v>1983</c:v>
                </c:pt>
                <c:pt idx="22">
                  <c:v>1983</c:v>
                </c:pt>
                <c:pt idx="23">
                  <c:v>1983</c:v>
                </c:pt>
                <c:pt idx="24">
                  <c:v>1983</c:v>
                </c:pt>
                <c:pt idx="25">
                  <c:v>1984</c:v>
                </c:pt>
                <c:pt idx="26">
                  <c:v>1984</c:v>
                </c:pt>
                <c:pt idx="27">
                  <c:v>1984</c:v>
                </c:pt>
                <c:pt idx="28">
                  <c:v>1984</c:v>
                </c:pt>
                <c:pt idx="29">
                  <c:v>1985</c:v>
                </c:pt>
                <c:pt idx="30">
                  <c:v>1985</c:v>
                </c:pt>
                <c:pt idx="31">
                  <c:v>1985</c:v>
                </c:pt>
                <c:pt idx="32">
                  <c:v>1985</c:v>
                </c:pt>
                <c:pt idx="33">
                  <c:v>1986</c:v>
                </c:pt>
                <c:pt idx="34">
                  <c:v>1986</c:v>
                </c:pt>
                <c:pt idx="35">
                  <c:v>1986</c:v>
                </c:pt>
                <c:pt idx="36">
                  <c:v>1986</c:v>
                </c:pt>
                <c:pt idx="37">
                  <c:v>1987</c:v>
                </c:pt>
                <c:pt idx="38">
                  <c:v>1987</c:v>
                </c:pt>
                <c:pt idx="39">
                  <c:v>1987</c:v>
                </c:pt>
                <c:pt idx="40">
                  <c:v>1987</c:v>
                </c:pt>
                <c:pt idx="41">
                  <c:v>1988</c:v>
                </c:pt>
                <c:pt idx="42">
                  <c:v>1988</c:v>
                </c:pt>
                <c:pt idx="43">
                  <c:v>1988</c:v>
                </c:pt>
                <c:pt idx="44">
                  <c:v>1988</c:v>
                </c:pt>
                <c:pt idx="45">
                  <c:v>1989</c:v>
                </c:pt>
                <c:pt idx="46">
                  <c:v>1989</c:v>
                </c:pt>
                <c:pt idx="47">
                  <c:v>1989</c:v>
                </c:pt>
                <c:pt idx="48">
                  <c:v>1989</c:v>
                </c:pt>
                <c:pt idx="49">
                  <c:v>1990</c:v>
                </c:pt>
                <c:pt idx="50">
                  <c:v>1990</c:v>
                </c:pt>
                <c:pt idx="51">
                  <c:v>1990</c:v>
                </c:pt>
                <c:pt idx="52">
                  <c:v>1990</c:v>
                </c:pt>
                <c:pt idx="53">
                  <c:v>1991</c:v>
                </c:pt>
                <c:pt idx="54">
                  <c:v>1991</c:v>
                </c:pt>
                <c:pt idx="55">
                  <c:v>1991</c:v>
                </c:pt>
                <c:pt idx="56">
                  <c:v>1991</c:v>
                </c:pt>
                <c:pt idx="57">
                  <c:v>1992</c:v>
                </c:pt>
                <c:pt idx="58">
                  <c:v>1992</c:v>
                </c:pt>
                <c:pt idx="59">
                  <c:v>1992</c:v>
                </c:pt>
                <c:pt idx="60">
                  <c:v>1992</c:v>
                </c:pt>
                <c:pt idx="61">
                  <c:v>1993</c:v>
                </c:pt>
                <c:pt idx="62">
                  <c:v>1993</c:v>
                </c:pt>
                <c:pt idx="63">
                  <c:v>1993</c:v>
                </c:pt>
                <c:pt idx="64">
                  <c:v>1993</c:v>
                </c:pt>
                <c:pt idx="65">
                  <c:v>1994</c:v>
                </c:pt>
                <c:pt idx="66">
                  <c:v>1994</c:v>
                </c:pt>
                <c:pt idx="67">
                  <c:v>1994</c:v>
                </c:pt>
                <c:pt idx="68">
                  <c:v>1994</c:v>
                </c:pt>
                <c:pt idx="69">
                  <c:v>1995</c:v>
                </c:pt>
                <c:pt idx="70">
                  <c:v>1995</c:v>
                </c:pt>
                <c:pt idx="71">
                  <c:v>1995</c:v>
                </c:pt>
                <c:pt idx="72">
                  <c:v>1995</c:v>
                </c:pt>
                <c:pt idx="73">
                  <c:v>1996</c:v>
                </c:pt>
                <c:pt idx="74">
                  <c:v>1996</c:v>
                </c:pt>
                <c:pt idx="75">
                  <c:v>1996</c:v>
                </c:pt>
                <c:pt idx="76">
                  <c:v>1996</c:v>
                </c:pt>
                <c:pt idx="77">
                  <c:v>1997</c:v>
                </c:pt>
                <c:pt idx="78">
                  <c:v>1997</c:v>
                </c:pt>
                <c:pt idx="79">
                  <c:v>1997</c:v>
                </c:pt>
                <c:pt idx="80">
                  <c:v>1997</c:v>
                </c:pt>
                <c:pt idx="81">
                  <c:v>1998</c:v>
                </c:pt>
                <c:pt idx="82">
                  <c:v>1998</c:v>
                </c:pt>
                <c:pt idx="83">
                  <c:v>1998</c:v>
                </c:pt>
                <c:pt idx="84">
                  <c:v>1998</c:v>
                </c:pt>
                <c:pt idx="85">
                  <c:v>1999</c:v>
                </c:pt>
                <c:pt idx="86">
                  <c:v>1999</c:v>
                </c:pt>
                <c:pt idx="87">
                  <c:v>1999</c:v>
                </c:pt>
                <c:pt idx="88">
                  <c:v>1999</c:v>
                </c:pt>
                <c:pt idx="89">
                  <c:v>2000</c:v>
                </c:pt>
                <c:pt idx="90">
                  <c:v>2000</c:v>
                </c:pt>
                <c:pt idx="91">
                  <c:v>2000</c:v>
                </c:pt>
                <c:pt idx="92">
                  <c:v>2000</c:v>
                </c:pt>
                <c:pt idx="93">
                  <c:v>2001</c:v>
                </c:pt>
                <c:pt idx="94">
                  <c:v>2001</c:v>
                </c:pt>
                <c:pt idx="95">
                  <c:v>2001</c:v>
                </c:pt>
                <c:pt idx="96">
                  <c:v>2001</c:v>
                </c:pt>
                <c:pt idx="97">
                  <c:v>2002</c:v>
                </c:pt>
                <c:pt idx="98">
                  <c:v>2002</c:v>
                </c:pt>
                <c:pt idx="99">
                  <c:v>2002</c:v>
                </c:pt>
                <c:pt idx="100">
                  <c:v>2002</c:v>
                </c:pt>
                <c:pt idx="101">
                  <c:v>2003</c:v>
                </c:pt>
                <c:pt idx="102">
                  <c:v>2003</c:v>
                </c:pt>
                <c:pt idx="103">
                  <c:v>2003</c:v>
                </c:pt>
                <c:pt idx="104">
                  <c:v>2003</c:v>
                </c:pt>
                <c:pt idx="105">
                  <c:v>2004</c:v>
                </c:pt>
                <c:pt idx="106">
                  <c:v>2004</c:v>
                </c:pt>
                <c:pt idx="107">
                  <c:v>2004</c:v>
                </c:pt>
                <c:pt idx="108">
                  <c:v>2004</c:v>
                </c:pt>
                <c:pt idx="109">
                  <c:v>2005</c:v>
                </c:pt>
                <c:pt idx="110">
                  <c:v>2005</c:v>
                </c:pt>
                <c:pt idx="111">
                  <c:v>2005</c:v>
                </c:pt>
                <c:pt idx="112">
                  <c:v>2005</c:v>
                </c:pt>
                <c:pt idx="113">
                  <c:v>2006</c:v>
                </c:pt>
                <c:pt idx="114">
                  <c:v>2006</c:v>
                </c:pt>
                <c:pt idx="115">
                  <c:v>2006</c:v>
                </c:pt>
                <c:pt idx="116">
                  <c:v>2006</c:v>
                </c:pt>
                <c:pt idx="117">
                  <c:v>2007</c:v>
                </c:pt>
                <c:pt idx="118">
                  <c:v>2007</c:v>
                </c:pt>
                <c:pt idx="119">
                  <c:v>2007</c:v>
                </c:pt>
                <c:pt idx="120">
                  <c:v>2007</c:v>
                </c:pt>
                <c:pt idx="121">
                  <c:v>2008</c:v>
                </c:pt>
                <c:pt idx="122">
                  <c:v>2008</c:v>
                </c:pt>
                <c:pt idx="123">
                  <c:v>2008</c:v>
                </c:pt>
                <c:pt idx="124">
                  <c:v>2008</c:v>
                </c:pt>
                <c:pt idx="125">
                  <c:v>2009</c:v>
                </c:pt>
                <c:pt idx="126">
                  <c:v>2009</c:v>
                </c:pt>
                <c:pt idx="127">
                  <c:v>2009</c:v>
                </c:pt>
                <c:pt idx="128">
                  <c:v>2009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2010</c:v>
                </c:pt>
                <c:pt idx="133">
                  <c:v>2011</c:v>
                </c:pt>
              </c:numCache>
            </c:numRef>
          </c:cat>
          <c:val>
            <c:numRef>
              <c:f>'NCREIFNOI&amp;Pchg'!$V$3:$V$136</c:f>
              <c:numCache>
                <c:formatCode>General</c:formatCode>
                <c:ptCount val="134"/>
                <c:pt idx="0">
                  <c:v>99.999999999999986</c:v>
                </c:pt>
                <c:pt idx="1">
                  <c:v>98.995078396436142</c:v>
                </c:pt>
                <c:pt idx="2">
                  <c:v>97.512218542567325</c:v>
                </c:pt>
                <c:pt idx="3">
                  <c:v>97.047692714708603</c:v>
                </c:pt>
                <c:pt idx="4">
                  <c:v>99.267891231887219</c:v>
                </c:pt>
                <c:pt idx="5">
                  <c:v>98.308893663122731</c:v>
                </c:pt>
                <c:pt idx="6">
                  <c:v>97.255251188872066</c:v>
                </c:pt>
                <c:pt idx="7">
                  <c:v>96.91836869653585</c:v>
                </c:pt>
                <c:pt idx="8">
                  <c:v>98.689292285469506</c:v>
                </c:pt>
                <c:pt idx="9">
                  <c:v>98.191467126501976</c:v>
                </c:pt>
                <c:pt idx="10">
                  <c:v>95.80194336023969</c:v>
                </c:pt>
                <c:pt idx="11">
                  <c:v>96.427775538307813</c:v>
                </c:pt>
                <c:pt idx="12">
                  <c:v>97.459125956344039</c:v>
                </c:pt>
                <c:pt idx="13">
                  <c:v>96.44938193948029</c:v>
                </c:pt>
                <c:pt idx="14">
                  <c:v>96.902921144230902</c:v>
                </c:pt>
                <c:pt idx="15">
                  <c:v>96.697013664134204</c:v>
                </c:pt>
                <c:pt idx="16">
                  <c:v>100.10519315331395</c:v>
                </c:pt>
                <c:pt idx="17">
                  <c:v>100.93304628304867</c:v>
                </c:pt>
                <c:pt idx="18">
                  <c:v>99.724299116136947</c:v>
                </c:pt>
                <c:pt idx="19">
                  <c:v>99.211372673766547</c:v>
                </c:pt>
                <c:pt idx="20">
                  <c:v>101.24856700196841</c:v>
                </c:pt>
                <c:pt idx="21">
                  <c:v>101.39793626446929</c:v>
                </c:pt>
                <c:pt idx="22">
                  <c:v>100.767284661826</c:v>
                </c:pt>
                <c:pt idx="23">
                  <c:v>101.08456076951398</c:v>
                </c:pt>
                <c:pt idx="24">
                  <c:v>104.81046731906808</c:v>
                </c:pt>
                <c:pt idx="25">
                  <c:v>105.50194294827863</c:v>
                </c:pt>
                <c:pt idx="26">
                  <c:v>106.44477934568228</c:v>
                </c:pt>
                <c:pt idx="27">
                  <c:v>106.47307713773822</c:v>
                </c:pt>
                <c:pt idx="28">
                  <c:v>109.63808202378799</c:v>
                </c:pt>
                <c:pt idx="29">
                  <c:v>109.33857120251226</c:v>
                </c:pt>
                <c:pt idx="30">
                  <c:v>109.4827818063237</c:v>
                </c:pt>
                <c:pt idx="31">
                  <c:v>109.98017480902821</c:v>
                </c:pt>
                <c:pt idx="32">
                  <c:v>111.91641833549296</c:v>
                </c:pt>
                <c:pt idx="33">
                  <c:v>113.43116797105846</c:v>
                </c:pt>
                <c:pt idx="34">
                  <c:v>113.65356799258524</c:v>
                </c:pt>
                <c:pt idx="35">
                  <c:v>113.62977293329648</c:v>
                </c:pt>
                <c:pt idx="36">
                  <c:v>115.14515663119556</c:v>
                </c:pt>
                <c:pt idx="37">
                  <c:v>114.13531737829256</c:v>
                </c:pt>
                <c:pt idx="38">
                  <c:v>112.60187128398755</c:v>
                </c:pt>
                <c:pt idx="39">
                  <c:v>112.26345771841736</c:v>
                </c:pt>
                <c:pt idx="40">
                  <c:v>113.74260265914974</c:v>
                </c:pt>
                <c:pt idx="41">
                  <c:v>113.54746610078242</c:v>
                </c:pt>
                <c:pt idx="42">
                  <c:v>113.03453183479861</c:v>
                </c:pt>
                <c:pt idx="43">
                  <c:v>112.89488832693192</c:v>
                </c:pt>
                <c:pt idx="44">
                  <c:v>114.6634261341635</c:v>
                </c:pt>
                <c:pt idx="45">
                  <c:v>113.61978848755435</c:v>
                </c:pt>
                <c:pt idx="46">
                  <c:v>112.95714857911949</c:v>
                </c:pt>
                <c:pt idx="47">
                  <c:v>113.37743900240129</c:v>
                </c:pt>
                <c:pt idx="48">
                  <c:v>113.91690312187757</c:v>
                </c:pt>
                <c:pt idx="49">
                  <c:v>111.90574135707521</c:v>
                </c:pt>
                <c:pt idx="50">
                  <c:v>111.69241640315637</c:v>
                </c:pt>
                <c:pt idx="51">
                  <c:v>109.36848526836872</c:v>
                </c:pt>
                <c:pt idx="52">
                  <c:v>105.90946863020484</c:v>
                </c:pt>
                <c:pt idx="53">
                  <c:v>103.78190562382542</c:v>
                </c:pt>
                <c:pt idx="54">
                  <c:v>101.76196523373233</c:v>
                </c:pt>
                <c:pt idx="55">
                  <c:v>99.459705315383346</c:v>
                </c:pt>
                <c:pt idx="56">
                  <c:v>92.700890397866814</c:v>
                </c:pt>
                <c:pt idx="57">
                  <c:v>90.704699828506548</c:v>
                </c:pt>
                <c:pt idx="58">
                  <c:v>87.878376229255025</c:v>
                </c:pt>
                <c:pt idx="59">
                  <c:v>85.76426730535205</c:v>
                </c:pt>
                <c:pt idx="60">
                  <c:v>82.096583255172732</c:v>
                </c:pt>
                <c:pt idx="61">
                  <c:v>80.427009282591072</c:v>
                </c:pt>
                <c:pt idx="62">
                  <c:v>78.685728499726793</c:v>
                </c:pt>
                <c:pt idx="63">
                  <c:v>78.353112326440638</c:v>
                </c:pt>
                <c:pt idx="64">
                  <c:v>76.924244453042903</c:v>
                </c:pt>
                <c:pt idx="65">
                  <c:v>76.215484505907824</c:v>
                </c:pt>
                <c:pt idx="66">
                  <c:v>75.811088636461378</c:v>
                </c:pt>
                <c:pt idx="67">
                  <c:v>75.168267673927289</c:v>
                </c:pt>
                <c:pt idx="68">
                  <c:v>75.482739171500526</c:v>
                </c:pt>
                <c:pt idx="69">
                  <c:v>74.918792370894025</c:v>
                </c:pt>
                <c:pt idx="70">
                  <c:v>74.616405386725361</c:v>
                </c:pt>
                <c:pt idx="71">
                  <c:v>74.609708418221814</c:v>
                </c:pt>
                <c:pt idx="72">
                  <c:v>74.307517227165818</c:v>
                </c:pt>
                <c:pt idx="73">
                  <c:v>73.850957908494536</c:v>
                </c:pt>
                <c:pt idx="74">
                  <c:v>73.775919302604237</c:v>
                </c:pt>
                <c:pt idx="75">
                  <c:v>74.052864190392157</c:v>
                </c:pt>
                <c:pt idx="76">
                  <c:v>74.762417630123451</c:v>
                </c:pt>
                <c:pt idx="77">
                  <c:v>74.641825850876231</c:v>
                </c:pt>
                <c:pt idx="78">
                  <c:v>75.351458680749005</c:v>
                </c:pt>
                <c:pt idx="79">
                  <c:v>76.212077980039638</c:v>
                </c:pt>
                <c:pt idx="80">
                  <c:v>78.609720340447737</c:v>
                </c:pt>
                <c:pt idx="81">
                  <c:v>80.06533697105408</c:v>
                </c:pt>
                <c:pt idx="82">
                  <c:v>81.8314999995481</c:v>
                </c:pt>
                <c:pt idx="83">
                  <c:v>83.210931348847055</c:v>
                </c:pt>
                <c:pt idx="84">
                  <c:v>84.952360115575289</c:v>
                </c:pt>
                <c:pt idx="85">
                  <c:v>85.305818707368587</c:v>
                </c:pt>
                <c:pt idx="86">
                  <c:v>85.536790909093995</c:v>
                </c:pt>
                <c:pt idx="87">
                  <c:v>85.746043251075619</c:v>
                </c:pt>
                <c:pt idx="88">
                  <c:v>86.816829286743754</c:v>
                </c:pt>
                <c:pt idx="89">
                  <c:v>86.097263821306683</c:v>
                </c:pt>
                <c:pt idx="90">
                  <c:v>86.823198278240042</c:v>
                </c:pt>
                <c:pt idx="91">
                  <c:v>87.500469116722854</c:v>
                </c:pt>
                <c:pt idx="92">
                  <c:v>89.122802873593258</c:v>
                </c:pt>
                <c:pt idx="93">
                  <c:v>88.590898345553441</c:v>
                </c:pt>
                <c:pt idx="94">
                  <c:v>88.501829286048306</c:v>
                </c:pt>
                <c:pt idx="95">
                  <c:v>88.485449558523229</c:v>
                </c:pt>
                <c:pt idx="96">
                  <c:v>88.56345497860427</c:v>
                </c:pt>
                <c:pt idx="97">
                  <c:v>87.286967312738867</c:v>
                </c:pt>
                <c:pt idx="98">
                  <c:v>86.709874228236217</c:v>
                </c:pt>
                <c:pt idx="99">
                  <c:v>86.312182636363715</c:v>
                </c:pt>
                <c:pt idx="100">
                  <c:v>86.688062944120247</c:v>
                </c:pt>
                <c:pt idx="101">
                  <c:v>85.441505298225465</c:v>
                </c:pt>
                <c:pt idx="102">
                  <c:v>86.196673965190726</c:v>
                </c:pt>
                <c:pt idx="103">
                  <c:v>85.926029356875731</c:v>
                </c:pt>
                <c:pt idx="104">
                  <c:v>87.545839284817063</c:v>
                </c:pt>
                <c:pt idx="105">
                  <c:v>87.061936271854009</c:v>
                </c:pt>
                <c:pt idx="106">
                  <c:v>87.580278853390752</c:v>
                </c:pt>
                <c:pt idx="107">
                  <c:v>89.404028328581148</c:v>
                </c:pt>
                <c:pt idx="108">
                  <c:v>92.401121251551942</c:v>
                </c:pt>
                <c:pt idx="109">
                  <c:v>93.213950259938628</c:v>
                </c:pt>
                <c:pt idx="110">
                  <c:v>96.61305820960871</c:v>
                </c:pt>
                <c:pt idx="111">
                  <c:v>97.699322940028878</c:v>
                </c:pt>
                <c:pt idx="112">
                  <c:v>103.04452845166063</c:v>
                </c:pt>
                <c:pt idx="113">
                  <c:v>104.01444676631542</c:v>
                </c:pt>
                <c:pt idx="114">
                  <c:v>105.44681092160893</c:v>
                </c:pt>
                <c:pt idx="115">
                  <c:v>108.17788427989906</c:v>
                </c:pt>
                <c:pt idx="116">
                  <c:v>112.91159986267721</c:v>
                </c:pt>
                <c:pt idx="117">
                  <c:v>113.91004983632301</c:v>
                </c:pt>
                <c:pt idx="118">
                  <c:v>116.48001262642555</c:v>
                </c:pt>
                <c:pt idx="119">
                  <c:v>119.65055530906844</c:v>
                </c:pt>
                <c:pt idx="120">
                  <c:v>122.2022984885854</c:v>
                </c:pt>
                <c:pt idx="121">
                  <c:v>121.17747438084857</c:v>
                </c:pt>
                <c:pt idx="122">
                  <c:v>117.95396019462181</c:v>
                </c:pt>
                <c:pt idx="123">
                  <c:v>116.81509823919276</c:v>
                </c:pt>
                <c:pt idx="124">
                  <c:v>110.61541601981133</c:v>
                </c:pt>
                <c:pt idx="125">
                  <c:v>100.19657166523112</c:v>
                </c:pt>
                <c:pt idx="126">
                  <c:v>92.605113231672775</c:v>
                </c:pt>
                <c:pt idx="127">
                  <c:v>88.306369462730558</c:v>
                </c:pt>
                <c:pt idx="128">
                  <c:v>85.426658448814209</c:v>
                </c:pt>
                <c:pt idx="129">
                  <c:v>84.249361908365131</c:v>
                </c:pt>
                <c:pt idx="130">
                  <c:v>85.785844376422489</c:v>
                </c:pt>
                <c:pt idx="131">
                  <c:v>87.893769685762337</c:v>
                </c:pt>
                <c:pt idx="132">
                  <c:v>90.706721585885973</c:v>
                </c:pt>
                <c:pt idx="133">
                  <c:v>90.96793065594332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317832"/>
        <c:axId val="545318224"/>
      </c:lineChart>
      <c:catAx>
        <c:axId val="545317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545318224"/>
        <c:crossesAt val="0"/>
        <c:auto val="1"/>
        <c:lblAlgn val="ctr"/>
        <c:lblOffset val="100"/>
        <c:noMultiLvlLbl val="0"/>
      </c:catAx>
      <c:valAx>
        <c:axId val="545318224"/>
        <c:scaling>
          <c:orientation val="minMax"/>
          <c:max val="450"/>
        </c:scaling>
        <c:delete val="0"/>
        <c:axPos val="l"/>
        <c:majorGridlines>
          <c:spPr>
            <a:ln>
              <a:solidFill>
                <a:prstClr val="black">
                  <a:tint val="55000"/>
                  <a:shade val="76000"/>
                  <a:shade val="95000"/>
                  <a:satMod val="105000"/>
                  <a:alpha val="48000"/>
                </a:prstClr>
              </a:solidFill>
              <a:prstDash val="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1977Q4 = 100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5453178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.14993362740652191"/>
          <c:y val="0.90017135789060854"/>
          <c:w val="0.82670170809800636"/>
          <c:h val="5.2371758127935153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5166959578207383"/>
          <c:y val="3.8690672981415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289982425307558"/>
          <c:y val="0.21428680420476237"/>
          <c:w val="0.81370826010544828"/>
          <c:h val="0.59226491717705154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Index'!$E$11</c:f>
              <c:strCache>
                <c:ptCount val="1"/>
                <c:pt idx="0">
                  <c:v>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Index'!$D$23:$D$369</c:f>
              <c:numCache>
                <c:formatCode>General</c:formatCode>
                <c:ptCount val="347"/>
                <c:pt idx="0">
                  <c:v>1628</c:v>
                </c:pt>
                <c:pt idx="1">
                  <c:v>1629</c:v>
                </c:pt>
                <c:pt idx="2">
                  <c:v>1630</c:v>
                </c:pt>
                <c:pt idx="3">
                  <c:v>1631</c:v>
                </c:pt>
                <c:pt idx="4">
                  <c:v>1632</c:v>
                </c:pt>
                <c:pt idx="5">
                  <c:v>1633</c:v>
                </c:pt>
                <c:pt idx="6">
                  <c:v>1634</c:v>
                </c:pt>
                <c:pt idx="7">
                  <c:v>1635</c:v>
                </c:pt>
                <c:pt idx="8">
                  <c:v>1636</c:v>
                </c:pt>
                <c:pt idx="9">
                  <c:v>1637</c:v>
                </c:pt>
                <c:pt idx="10">
                  <c:v>1638</c:v>
                </c:pt>
                <c:pt idx="11">
                  <c:v>1639</c:v>
                </c:pt>
                <c:pt idx="12">
                  <c:v>1640</c:v>
                </c:pt>
                <c:pt idx="13">
                  <c:v>1641</c:v>
                </c:pt>
                <c:pt idx="14">
                  <c:v>1642</c:v>
                </c:pt>
                <c:pt idx="15">
                  <c:v>1643</c:v>
                </c:pt>
                <c:pt idx="16">
                  <c:v>1644</c:v>
                </c:pt>
                <c:pt idx="17">
                  <c:v>1645</c:v>
                </c:pt>
                <c:pt idx="18">
                  <c:v>1646</c:v>
                </c:pt>
                <c:pt idx="19">
                  <c:v>1647</c:v>
                </c:pt>
                <c:pt idx="20">
                  <c:v>1648</c:v>
                </c:pt>
                <c:pt idx="21">
                  <c:v>1649</c:v>
                </c:pt>
                <c:pt idx="22">
                  <c:v>1650</c:v>
                </c:pt>
                <c:pt idx="23">
                  <c:v>1651</c:v>
                </c:pt>
                <c:pt idx="24">
                  <c:v>1652</c:v>
                </c:pt>
                <c:pt idx="25">
                  <c:v>1653</c:v>
                </c:pt>
                <c:pt idx="26">
                  <c:v>1654</c:v>
                </c:pt>
                <c:pt idx="27">
                  <c:v>1655</c:v>
                </c:pt>
                <c:pt idx="28">
                  <c:v>1656</c:v>
                </c:pt>
                <c:pt idx="29">
                  <c:v>1657</c:v>
                </c:pt>
                <c:pt idx="30">
                  <c:v>1658</c:v>
                </c:pt>
                <c:pt idx="31">
                  <c:v>1659</c:v>
                </c:pt>
                <c:pt idx="32">
                  <c:v>1660</c:v>
                </c:pt>
                <c:pt idx="33">
                  <c:v>1661</c:v>
                </c:pt>
                <c:pt idx="34">
                  <c:v>1662</c:v>
                </c:pt>
                <c:pt idx="35">
                  <c:v>1663</c:v>
                </c:pt>
                <c:pt idx="36">
                  <c:v>1664</c:v>
                </c:pt>
                <c:pt idx="37">
                  <c:v>1665</c:v>
                </c:pt>
                <c:pt idx="38">
                  <c:v>1666</c:v>
                </c:pt>
                <c:pt idx="39">
                  <c:v>1667</c:v>
                </c:pt>
                <c:pt idx="40">
                  <c:v>1668</c:v>
                </c:pt>
                <c:pt idx="41">
                  <c:v>1669</c:v>
                </c:pt>
                <c:pt idx="42">
                  <c:v>1670</c:v>
                </c:pt>
                <c:pt idx="43">
                  <c:v>1671</c:v>
                </c:pt>
                <c:pt idx="44">
                  <c:v>1672</c:v>
                </c:pt>
                <c:pt idx="45">
                  <c:v>1673</c:v>
                </c:pt>
                <c:pt idx="46">
                  <c:v>1674</c:v>
                </c:pt>
                <c:pt idx="47">
                  <c:v>1675</c:v>
                </c:pt>
                <c:pt idx="48">
                  <c:v>1676</c:v>
                </c:pt>
                <c:pt idx="49">
                  <c:v>1677</c:v>
                </c:pt>
                <c:pt idx="50">
                  <c:v>1678</c:v>
                </c:pt>
                <c:pt idx="51">
                  <c:v>1679</c:v>
                </c:pt>
                <c:pt idx="52">
                  <c:v>1680</c:v>
                </c:pt>
                <c:pt idx="53">
                  <c:v>1681</c:v>
                </c:pt>
                <c:pt idx="54">
                  <c:v>1682</c:v>
                </c:pt>
                <c:pt idx="55">
                  <c:v>1683</c:v>
                </c:pt>
                <c:pt idx="56">
                  <c:v>1684</c:v>
                </c:pt>
                <c:pt idx="57">
                  <c:v>1685</c:v>
                </c:pt>
                <c:pt idx="58">
                  <c:v>1686</c:v>
                </c:pt>
                <c:pt idx="59">
                  <c:v>1687</c:v>
                </c:pt>
                <c:pt idx="60">
                  <c:v>1688</c:v>
                </c:pt>
                <c:pt idx="61">
                  <c:v>1689</c:v>
                </c:pt>
                <c:pt idx="62">
                  <c:v>1690</c:v>
                </c:pt>
                <c:pt idx="63">
                  <c:v>1691</c:v>
                </c:pt>
                <c:pt idx="64">
                  <c:v>1692</c:v>
                </c:pt>
                <c:pt idx="65">
                  <c:v>1693</c:v>
                </c:pt>
                <c:pt idx="66">
                  <c:v>1694</c:v>
                </c:pt>
                <c:pt idx="67">
                  <c:v>1695</c:v>
                </c:pt>
                <c:pt idx="68">
                  <c:v>1696</c:v>
                </c:pt>
                <c:pt idx="69">
                  <c:v>1697</c:v>
                </c:pt>
                <c:pt idx="70">
                  <c:v>1698</c:v>
                </c:pt>
                <c:pt idx="71">
                  <c:v>1699</c:v>
                </c:pt>
                <c:pt idx="72">
                  <c:v>1700</c:v>
                </c:pt>
                <c:pt idx="73">
                  <c:v>1701</c:v>
                </c:pt>
                <c:pt idx="74">
                  <c:v>1702</c:v>
                </c:pt>
                <c:pt idx="75">
                  <c:v>1703</c:v>
                </c:pt>
                <c:pt idx="76">
                  <c:v>1704</c:v>
                </c:pt>
                <c:pt idx="77">
                  <c:v>1705</c:v>
                </c:pt>
                <c:pt idx="78">
                  <c:v>1706</c:v>
                </c:pt>
                <c:pt idx="79">
                  <c:v>1707</c:v>
                </c:pt>
                <c:pt idx="80">
                  <c:v>1708</c:v>
                </c:pt>
                <c:pt idx="81">
                  <c:v>1709</c:v>
                </c:pt>
                <c:pt idx="82">
                  <c:v>1710</c:v>
                </c:pt>
                <c:pt idx="83">
                  <c:v>1711</c:v>
                </c:pt>
                <c:pt idx="84">
                  <c:v>1712</c:v>
                </c:pt>
                <c:pt idx="85">
                  <c:v>1713</c:v>
                </c:pt>
                <c:pt idx="86">
                  <c:v>1714</c:v>
                </c:pt>
                <c:pt idx="87">
                  <c:v>1715</c:v>
                </c:pt>
                <c:pt idx="88">
                  <c:v>1716</c:v>
                </c:pt>
                <c:pt idx="89">
                  <c:v>1717</c:v>
                </c:pt>
                <c:pt idx="90">
                  <c:v>1718</c:v>
                </c:pt>
                <c:pt idx="91">
                  <c:v>1719</c:v>
                </c:pt>
                <c:pt idx="92">
                  <c:v>1720</c:v>
                </c:pt>
                <c:pt idx="93">
                  <c:v>1721</c:v>
                </c:pt>
                <c:pt idx="94">
                  <c:v>1722</c:v>
                </c:pt>
                <c:pt idx="95">
                  <c:v>1723</c:v>
                </c:pt>
                <c:pt idx="96">
                  <c:v>1724</c:v>
                </c:pt>
                <c:pt idx="97">
                  <c:v>1725</c:v>
                </c:pt>
                <c:pt idx="98">
                  <c:v>1726</c:v>
                </c:pt>
                <c:pt idx="99">
                  <c:v>1727</c:v>
                </c:pt>
                <c:pt idx="100">
                  <c:v>1728</c:v>
                </c:pt>
                <c:pt idx="101">
                  <c:v>1729</c:v>
                </c:pt>
                <c:pt idx="102">
                  <c:v>1730</c:v>
                </c:pt>
                <c:pt idx="103">
                  <c:v>1731</c:v>
                </c:pt>
                <c:pt idx="104">
                  <c:v>1732</c:v>
                </c:pt>
                <c:pt idx="105">
                  <c:v>1733</c:v>
                </c:pt>
                <c:pt idx="106">
                  <c:v>1734</c:v>
                </c:pt>
                <c:pt idx="107">
                  <c:v>1735</c:v>
                </c:pt>
                <c:pt idx="108">
                  <c:v>1736</c:v>
                </c:pt>
                <c:pt idx="109">
                  <c:v>1737</c:v>
                </c:pt>
                <c:pt idx="110">
                  <c:v>1738</c:v>
                </c:pt>
                <c:pt idx="111">
                  <c:v>1739</c:v>
                </c:pt>
                <c:pt idx="112">
                  <c:v>1740</c:v>
                </c:pt>
                <c:pt idx="113">
                  <c:v>1741</c:v>
                </c:pt>
                <c:pt idx="114">
                  <c:v>1742</c:v>
                </c:pt>
                <c:pt idx="115">
                  <c:v>1743</c:v>
                </c:pt>
                <c:pt idx="116">
                  <c:v>1744</c:v>
                </c:pt>
                <c:pt idx="117">
                  <c:v>1745</c:v>
                </c:pt>
                <c:pt idx="118">
                  <c:v>1746</c:v>
                </c:pt>
                <c:pt idx="119">
                  <c:v>1747</c:v>
                </c:pt>
                <c:pt idx="120">
                  <c:v>1748</c:v>
                </c:pt>
                <c:pt idx="121">
                  <c:v>1749</c:v>
                </c:pt>
                <c:pt idx="122">
                  <c:v>1750</c:v>
                </c:pt>
                <c:pt idx="123">
                  <c:v>1751</c:v>
                </c:pt>
                <c:pt idx="124">
                  <c:v>1752</c:v>
                </c:pt>
                <c:pt idx="125">
                  <c:v>1753</c:v>
                </c:pt>
                <c:pt idx="126">
                  <c:v>1754</c:v>
                </c:pt>
                <c:pt idx="127">
                  <c:v>1755</c:v>
                </c:pt>
                <c:pt idx="128">
                  <c:v>1756</c:v>
                </c:pt>
                <c:pt idx="129">
                  <c:v>1757</c:v>
                </c:pt>
                <c:pt idx="130">
                  <c:v>1758</c:v>
                </c:pt>
                <c:pt idx="131">
                  <c:v>1759</c:v>
                </c:pt>
                <c:pt idx="132">
                  <c:v>1760</c:v>
                </c:pt>
                <c:pt idx="133">
                  <c:v>1761</c:v>
                </c:pt>
                <c:pt idx="134">
                  <c:v>1762</c:v>
                </c:pt>
                <c:pt idx="135">
                  <c:v>1763</c:v>
                </c:pt>
                <c:pt idx="136">
                  <c:v>1764</c:v>
                </c:pt>
                <c:pt idx="137">
                  <c:v>1765</c:v>
                </c:pt>
                <c:pt idx="138">
                  <c:v>1766</c:v>
                </c:pt>
                <c:pt idx="139">
                  <c:v>1767</c:v>
                </c:pt>
                <c:pt idx="140">
                  <c:v>1768</c:v>
                </c:pt>
                <c:pt idx="141">
                  <c:v>1769</c:v>
                </c:pt>
                <c:pt idx="142">
                  <c:v>1770</c:v>
                </c:pt>
                <c:pt idx="143">
                  <c:v>1771</c:v>
                </c:pt>
                <c:pt idx="144">
                  <c:v>1772</c:v>
                </c:pt>
                <c:pt idx="145">
                  <c:v>1773</c:v>
                </c:pt>
                <c:pt idx="146">
                  <c:v>1774</c:v>
                </c:pt>
                <c:pt idx="147">
                  <c:v>1775</c:v>
                </c:pt>
                <c:pt idx="148">
                  <c:v>1776</c:v>
                </c:pt>
                <c:pt idx="149">
                  <c:v>1777</c:v>
                </c:pt>
                <c:pt idx="150">
                  <c:v>1778</c:v>
                </c:pt>
                <c:pt idx="151">
                  <c:v>1779</c:v>
                </c:pt>
                <c:pt idx="152">
                  <c:v>1780</c:v>
                </c:pt>
                <c:pt idx="153">
                  <c:v>1781</c:v>
                </c:pt>
                <c:pt idx="154">
                  <c:v>1782</c:v>
                </c:pt>
                <c:pt idx="155">
                  <c:v>1783</c:v>
                </c:pt>
                <c:pt idx="156">
                  <c:v>1784</c:v>
                </c:pt>
                <c:pt idx="157">
                  <c:v>1785</c:v>
                </c:pt>
                <c:pt idx="158">
                  <c:v>1786</c:v>
                </c:pt>
                <c:pt idx="159">
                  <c:v>1787</c:v>
                </c:pt>
                <c:pt idx="160">
                  <c:v>1788</c:v>
                </c:pt>
                <c:pt idx="161">
                  <c:v>1789</c:v>
                </c:pt>
                <c:pt idx="162">
                  <c:v>1790</c:v>
                </c:pt>
                <c:pt idx="163">
                  <c:v>1791</c:v>
                </c:pt>
                <c:pt idx="164">
                  <c:v>1792</c:v>
                </c:pt>
                <c:pt idx="165">
                  <c:v>1793</c:v>
                </c:pt>
                <c:pt idx="166">
                  <c:v>1794</c:v>
                </c:pt>
                <c:pt idx="167">
                  <c:v>1795</c:v>
                </c:pt>
                <c:pt idx="168">
                  <c:v>1796</c:v>
                </c:pt>
                <c:pt idx="169">
                  <c:v>1797</c:v>
                </c:pt>
                <c:pt idx="170">
                  <c:v>1798</c:v>
                </c:pt>
                <c:pt idx="171">
                  <c:v>1799</c:v>
                </c:pt>
                <c:pt idx="172">
                  <c:v>1800</c:v>
                </c:pt>
                <c:pt idx="173">
                  <c:v>1801</c:v>
                </c:pt>
                <c:pt idx="174">
                  <c:v>1802</c:v>
                </c:pt>
                <c:pt idx="175">
                  <c:v>1803</c:v>
                </c:pt>
                <c:pt idx="176">
                  <c:v>1804</c:v>
                </c:pt>
                <c:pt idx="177">
                  <c:v>1805</c:v>
                </c:pt>
                <c:pt idx="178">
                  <c:v>1806</c:v>
                </c:pt>
                <c:pt idx="179">
                  <c:v>1807</c:v>
                </c:pt>
                <c:pt idx="180">
                  <c:v>1808</c:v>
                </c:pt>
                <c:pt idx="181">
                  <c:v>1809</c:v>
                </c:pt>
                <c:pt idx="182">
                  <c:v>1810</c:v>
                </c:pt>
                <c:pt idx="183">
                  <c:v>1811</c:v>
                </c:pt>
                <c:pt idx="184">
                  <c:v>1812</c:v>
                </c:pt>
                <c:pt idx="185">
                  <c:v>1813</c:v>
                </c:pt>
                <c:pt idx="186">
                  <c:v>1814</c:v>
                </c:pt>
                <c:pt idx="187">
                  <c:v>1815</c:v>
                </c:pt>
                <c:pt idx="188">
                  <c:v>1816</c:v>
                </c:pt>
                <c:pt idx="189">
                  <c:v>1817</c:v>
                </c:pt>
                <c:pt idx="190">
                  <c:v>1818</c:v>
                </c:pt>
                <c:pt idx="191">
                  <c:v>1819</c:v>
                </c:pt>
                <c:pt idx="192">
                  <c:v>1820</c:v>
                </c:pt>
                <c:pt idx="193">
                  <c:v>1821</c:v>
                </c:pt>
                <c:pt idx="194">
                  <c:v>1822</c:v>
                </c:pt>
                <c:pt idx="195">
                  <c:v>1823</c:v>
                </c:pt>
                <c:pt idx="196">
                  <c:v>1824</c:v>
                </c:pt>
                <c:pt idx="197">
                  <c:v>1825</c:v>
                </c:pt>
                <c:pt idx="198">
                  <c:v>1826</c:v>
                </c:pt>
                <c:pt idx="199">
                  <c:v>1827</c:v>
                </c:pt>
                <c:pt idx="200">
                  <c:v>1828</c:v>
                </c:pt>
                <c:pt idx="201">
                  <c:v>1829</c:v>
                </c:pt>
                <c:pt idx="202">
                  <c:v>1830</c:v>
                </c:pt>
                <c:pt idx="203">
                  <c:v>1831</c:v>
                </c:pt>
                <c:pt idx="204">
                  <c:v>1832</c:v>
                </c:pt>
                <c:pt idx="205">
                  <c:v>1833</c:v>
                </c:pt>
                <c:pt idx="206">
                  <c:v>1834</c:v>
                </c:pt>
                <c:pt idx="207">
                  <c:v>1835</c:v>
                </c:pt>
                <c:pt idx="208">
                  <c:v>1836</c:v>
                </c:pt>
                <c:pt idx="209">
                  <c:v>1837</c:v>
                </c:pt>
                <c:pt idx="210">
                  <c:v>1838</c:v>
                </c:pt>
                <c:pt idx="211">
                  <c:v>1839</c:v>
                </c:pt>
                <c:pt idx="212">
                  <c:v>1840</c:v>
                </c:pt>
                <c:pt idx="213">
                  <c:v>1841</c:v>
                </c:pt>
                <c:pt idx="214">
                  <c:v>1842</c:v>
                </c:pt>
                <c:pt idx="215">
                  <c:v>1843</c:v>
                </c:pt>
                <c:pt idx="216">
                  <c:v>1844</c:v>
                </c:pt>
                <c:pt idx="217">
                  <c:v>1845</c:v>
                </c:pt>
                <c:pt idx="218">
                  <c:v>1846</c:v>
                </c:pt>
                <c:pt idx="219">
                  <c:v>1847</c:v>
                </c:pt>
                <c:pt idx="220">
                  <c:v>1848</c:v>
                </c:pt>
                <c:pt idx="221">
                  <c:v>1849</c:v>
                </c:pt>
                <c:pt idx="222">
                  <c:v>1850</c:v>
                </c:pt>
                <c:pt idx="223">
                  <c:v>1851</c:v>
                </c:pt>
                <c:pt idx="224">
                  <c:v>1852</c:v>
                </c:pt>
                <c:pt idx="225">
                  <c:v>1853</c:v>
                </c:pt>
                <c:pt idx="226">
                  <c:v>1854</c:v>
                </c:pt>
                <c:pt idx="227">
                  <c:v>1855</c:v>
                </c:pt>
                <c:pt idx="228">
                  <c:v>1856</c:v>
                </c:pt>
                <c:pt idx="229">
                  <c:v>1857</c:v>
                </c:pt>
                <c:pt idx="230">
                  <c:v>1858</c:v>
                </c:pt>
                <c:pt idx="231">
                  <c:v>1859</c:v>
                </c:pt>
                <c:pt idx="232">
                  <c:v>1860</c:v>
                </c:pt>
                <c:pt idx="233">
                  <c:v>1861</c:v>
                </c:pt>
                <c:pt idx="234">
                  <c:v>1862</c:v>
                </c:pt>
                <c:pt idx="235">
                  <c:v>1863</c:v>
                </c:pt>
                <c:pt idx="236">
                  <c:v>1864</c:v>
                </c:pt>
                <c:pt idx="237">
                  <c:v>1865</c:v>
                </c:pt>
                <c:pt idx="238">
                  <c:v>1866</c:v>
                </c:pt>
                <c:pt idx="239">
                  <c:v>1867</c:v>
                </c:pt>
                <c:pt idx="240">
                  <c:v>1868</c:v>
                </c:pt>
                <c:pt idx="241">
                  <c:v>1869</c:v>
                </c:pt>
                <c:pt idx="242">
                  <c:v>1870</c:v>
                </c:pt>
                <c:pt idx="243">
                  <c:v>1871</c:v>
                </c:pt>
                <c:pt idx="244">
                  <c:v>1872</c:v>
                </c:pt>
                <c:pt idx="245">
                  <c:v>1873</c:v>
                </c:pt>
                <c:pt idx="246">
                  <c:v>1874</c:v>
                </c:pt>
                <c:pt idx="247">
                  <c:v>1875</c:v>
                </c:pt>
                <c:pt idx="248">
                  <c:v>1876</c:v>
                </c:pt>
                <c:pt idx="249">
                  <c:v>1877</c:v>
                </c:pt>
                <c:pt idx="250">
                  <c:v>1878</c:v>
                </c:pt>
                <c:pt idx="251">
                  <c:v>1879</c:v>
                </c:pt>
                <c:pt idx="252">
                  <c:v>1880</c:v>
                </c:pt>
                <c:pt idx="253">
                  <c:v>1881</c:v>
                </c:pt>
                <c:pt idx="254">
                  <c:v>1882</c:v>
                </c:pt>
                <c:pt idx="255">
                  <c:v>1883</c:v>
                </c:pt>
                <c:pt idx="256">
                  <c:v>1884</c:v>
                </c:pt>
                <c:pt idx="257">
                  <c:v>1885</c:v>
                </c:pt>
                <c:pt idx="258">
                  <c:v>1886</c:v>
                </c:pt>
                <c:pt idx="259">
                  <c:v>1887</c:v>
                </c:pt>
                <c:pt idx="260">
                  <c:v>1888</c:v>
                </c:pt>
                <c:pt idx="261">
                  <c:v>1889</c:v>
                </c:pt>
                <c:pt idx="262">
                  <c:v>1890</c:v>
                </c:pt>
                <c:pt idx="263">
                  <c:v>1891</c:v>
                </c:pt>
                <c:pt idx="264">
                  <c:v>1892</c:v>
                </c:pt>
                <c:pt idx="265">
                  <c:v>1893</c:v>
                </c:pt>
                <c:pt idx="266">
                  <c:v>1894</c:v>
                </c:pt>
                <c:pt idx="267">
                  <c:v>1895</c:v>
                </c:pt>
                <c:pt idx="268">
                  <c:v>1896</c:v>
                </c:pt>
                <c:pt idx="269">
                  <c:v>1897</c:v>
                </c:pt>
                <c:pt idx="270">
                  <c:v>1898</c:v>
                </c:pt>
                <c:pt idx="271">
                  <c:v>1899</c:v>
                </c:pt>
                <c:pt idx="272">
                  <c:v>1900</c:v>
                </c:pt>
                <c:pt idx="273">
                  <c:v>1901</c:v>
                </c:pt>
                <c:pt idx="274">
                  <c:v>1902</c:v>
                </c:pt>
                <c:pt idx="275">
                  <c:v>1903</c:v>
                </c:pt>
                <c:pt idx="276">
                  <c:v>1904</c:v>
                </c:pt>
                <c:pt idx="277">
                  <c:v>1905</c:v>
                </c:pt>
                <c:pt idx="278">
                  <c:v>1906</c:v>
                </c:pt>
                <c:pt idx="279">
                  <c:v>1907</c:v>
                </c:pt>
                <c:pt idx="280">
                  <c:v>1908</c:v>
                </c:pt>
                <c:pt idx="281">
                  <c:v>1909</c:v>
                </c:pt>
                <c:pt idx="282">
                  <c:v>1910</c:v>
                </c:pt>
                <c:pt idx="283">
                  <c:v>1911</c:v>
                </c:pt>
                <c:pt idx="284">
                  <c:v>1912</c:v>
                </c:pt>
                <c:pt idx="285">
                  <c:v>1913</c:v>
                </c:pt>
                <c:pt idx="286">
                  <c:v>1914</c:v>
                </c:pt>
                <c:pt idx="287">
                  <c:v>1915</c:v>
                </c:pt>
                <c:pt idx="288">
                  <c:v>1916</c:v>
                </c:pt>
                <c:pt idx="289">
                  <c:v>1917</c:v>
                </c:pt>
                <c:pt idx="290">
                  <c:v>1918</c:v>
                </c:pt>
                <c:pt idx="291">
                  <c:v>1919</c:v>
                </c:pt>
                <c:pt idx="292">
                  <c:v>1920</c:v>
                </c:pt>
                <c:pt idx="293">
                  <c:v>1921</c:v>
                </c:pt>
                <c:pt idx="294">
                  <c:v>1922</c:v>
                </c:pt>
                <c:pt idx="295">
                  <c:v>1923</c:v>
                </c:pt>
                <c:pt idx="296">
                  <c:v>1924</c:v>
                </c:pt>
                <c:pt idx="297">
                  <c:v>1925</c:v>
                </c:pt>
                <c:pt idx="298">
                  <c:v>1926</c:v>
                </c:pt>
                <c:pt idx="299">
                  <c:v>1927</c:v>
                </c:pt>
                <c:pt idx="300">
                  <c:v>1928</c:v>
                </c:pt>
                <c:pt idx="301">
                  <c:v>1929</c:v>
                </c:pt>
                <c:pt idx="302">
                  <c:v>1930</c:v>
                </c:pt>
                <c:pt idx="303">
                  <c:v>1931</c:v>
                </c:pt>
                <c:pt idx="304">
                  <c:v>1932</c:v>
                </c:pt>
                <c:pt idx="305">
                  <c:v>1933</c:v>
                </c:pt>
                <c:pt idx="306">
                  <c:v>1934</c:v>
                </c:pt>
                <c:pt idx="307">
                  <c:v>1935</c:v>
                </c:pt>
                <c:pt idx="308">
                  <c:v>1936</c:v>
                </c:pt>
                <c:pt idx="309">
                  <c:v>1937</c:v>
                </c:pt>
                <c:pt idx="310">
                  <c:v>1938</c:v>
                </c:pt>
                <c:pt idx="311">
                  <c:v>1939</c:v>
                </c:pt>
                <c:pt idx="312">
                  <c:v>1940</c:v>
                </c:pt>
                <c:pt idx="313">
                  <c:v>1941</c:v>
                </c:pt>
                <c:pt idx="314">
                  <c:v>1942</c:v>
                </c:pt>
                <c:pt idx="315">
                  <c:v>1943</c:v>
                </c:pt>
                <c:pt idx="316">
                  <c:v>1944</c:v>
                </c:pt>
                <c:pt idx="317">
                  <c:v>1945</c:v>
                </c:pt>
                <c:pt idx="318">
                  <c:v>1946</c:v>
                </c:pt>
                <c:pt idx="319">
                  <c:v>1947</c:v>
                </c:pt>
                <c:pt idx="320">
                  <c:v>1948</c:v>
                </c:pt>
                <c:pt idx="321">
                  <c:v>1949</c:v>
                </c:pt>
                <c:pt idx="322">
                  <c:v>1950</c:v>
                </c:pt>
                <c:pt idx="323">
                  <c:v>1951</c:v>
                </c:pt>
                <c:pt idx="324">
                  <c:v>1952</c:v>
                </c:pt>
                <c:pt idx="325">
                  <c:v>1953</c:v>
                </c:pt>
                <c:pt idx="326">
                  <c:v>1954</c:v>
                </c:pt>
                <c:pt idx="327">
                  <c:v>1955</c:v>
                </c:pt>
                <c:pt idx="328">
                  <c:v>1956</c:v>
                </c:pt>
                <c:pt idx="329">
                  <c:v>1957</c:v>
                </c:pt>
                <c:pt idx="330">
                  <c:v>1958</c:v>
                </c:pt>
                <c:pt idx="331">
                  <c:v>1959</c:v>
                </c:pt>
                <c:pt idx="332">
                  <c:v>1960</c:v>
                </c:pt>
                <c:pt idx="333">
                  <c:v>1961</c:v>
                </c:pt>
                <c:pt idx="334">
                  <c:v>1962</c:v>
                </c:pt>
                <c:pt idx="335">
                  <c:v>1963</c:v>
                </c:pt>
                <c:pt idx="336">
                  <c:v>1964</c:v>
                </c:pt>
                <c:pt idx="337">
                  <c:v>1965</c:v>
                </c:pt>
                <c:pt idx="338">
                  <c:v>1966</c:v>
                </c:pt>
                <c:pt idx="339">
                  <c:v>1967</c:v>
                </c:pt>
                <c:pt idx="340">
                  <c:v>1968</c:v>
                </c:pt>
                <c:pt idx="341">
                  <c:v>1969</c:v>
                </c:pt>
                <c:pt idx="342">
                  <c:v>1970</c:v>
                </c:pt>
                <c:pt idx="343">
                  <c:v>1971</c:v>
                </c:pt>
                <c:pt idx="344">
                  <c:v>1972</c:v>
                </c:pt>
                <c:pt idx="345">
                  <c:v>1973</c:v>
                </c:pt>
                <c:pt idx="346">
                  <c:v>1974</c:v>
                </c:pt>
              </c:numCache>
            </c:numRef>
          </c:cat>
          <c:val>
            <c:numRef>
              <c:f>'Herengracht Index'!$E$23:$E$369</c:f>
              <c:numCache>
                <c:formatCode>0.0000</c:formatCode>
                <c:ptCount val="347"/>
                <c:pt idx="0">
                  <c:v>1.0619767141851191</c:v>
                </c:pt>
                <c:pt idx="1">
                  <c:v>1.0696106675958501</c:v>
                </c:pt>
                <c:pt idx="2">
                  <c:v>1.0772994972048053</c:v>
                </c:pt>
                <c:pt idx="3">
                  <c:v>1.0738493493242354</c:v>
                </c:pt>
                <c:pt idx="4">
                  <c:v>1.119499295323477</c:v>
                </c:pt>
                <c:pt idx="5">
                  <c:v>1.118492259673417</c:v>
                </c:pt>
                <c:pt idx="6">
                  <c:v>1.1174861298933336</c:v>
                </c:pt>
                <c:pt idx="7">
                  <c:v>1.1312910794515243</c:v>
                </c:pt>
                <c:pt idx="8">
                  <c:v>1.1325596638515933</c:v>
                </c:pt>
                <c:pt idx="9">
                  <c:v>1.1713284866040476</c:v>
                </c:pt>
                <c:pt idx="10">
                  <c:v>1.0844865978483054</c:v>
                </c:pt>
                <c:pt idx="11">
                  <c:v>1.3276038532800476</c:v>
                </c:pt>
                <c:pt idx="12">
                  <c:v>1.570935957961034</c:v>
                </c:pt>
                <c:pt idx="13">
                  <c:v>1.8239230683081353</c:v>
                </c:pt>
                <c:pt idx="14">
                  <c:v>2.1874181760155413</c:v>
                </c:pt>
                <c:pt idx="15">
                  <c:v>2.2088131049954831</c:v>
                </c:pt>
                <c:pt idx="16">
                  <c:v>2.0958008669096078</c:v>
                </c:pt>
                <c:pt idx="17">
                  <c:v>1.7638771207156179</c:v>
                </c:pt>
                <c:pt idx="18">
                  <c:v>2.2397374870096201</c:v>
                </c:pt>
                <c:pt idx="19">
                  <c:v>2.2662938786804148</c:v>
                </c:pt>
                <c:pt idx="20">
                  <c:v>2.2631722526473221</c:v>
                </c:pt>
                <c:pt idx="21">
                  <c:v>2.2284292491352118</c:v>
                </c:pt>
                <c:pt idx="22">
                  <c:v>2.2352114446543836</c:v>
                </c:pt>
                <c:pt idx="23">
                  <c:v>2.9564027428646558</c:v>
                </c:pt>
                <c:pt idx="24">
                  <c:v>2.8184154974521674</c:v>
                </c:pt>
                <c:pt idx="25">
                  <c:v>2.7669167779025958</c:v>
                </c:pt>
                <c:pt idx="26">
                  <c:v>2.7387960737556205</c:v>
                </c:pt>
                <c:pt idx="27">
                  <c:v>2.5364523768362046</c:v>
                </c:pt>
                <c:pt idx="28">
                  <c:v>2.7297672241980284</c:v>
                </c:pt>
                <c:pt idx="29">
                  <c:v>2.6679111027782416</c:v>
                </c:pt>
                <c:pt idx="30">
                  <c:v>2.7049614794554859</c:v>
                </c:pt>
                <c:pt idx="31">
                  <c:v>2.8301040951013405</c:v>
                </c:pt>
                <c:pt idx="32">
                  <c:v>2.8841009915959415</c:v>
                </c:pt>
                <c:pt idx="33">
                  <c:v>2.8850932169231975</c:v>
                </c:pt>
                <c:pt idx="34">
                  <c:v>2.8230559469339411</c:v>
                </c:pt>
                <c:pt idx="35">
                  <c:v>3.3583682204365513</c:v>
                </c:pt>
                <c:pt idx="36">
                  <c:v>3.1825141585939272</c:v>
                </c:pt>
                <c:pt idx="37">
                  <c:v>3.0182074553485934</c:v>
                </c:pt>
                <c:pt idx="38">
                  <c:v>2.8490163128914405</c:v>
                </c:pt>
                <c:pt idx="39">
                  <c:v>2.6985923827142249</c:v>
                </c:pt>
                <c:pt idx="40">
                  <c:v>2.5864655761606259</c:v>
                </c:pt>
                <c:pt idx="41">
                  <c:v>2.4682566292855448</c:v>
                </c:pt>
                <c:pt idx="42">
                  <c:v>2.427849367019137</c:v>
                </c:pt>
                <c:pt idx="43">
                  <c:v>2.3170823774867761</c:v>
                </c:pt>
                <c:pt idx="44">
                  <c:v>2.1460552132589883</c:v>
                </c:pt>
                <c:pt idx="45">
                  <c:v>2.0899458484948958</c:v>
                </c:pt>
                <c:pt idx="46">
                  <c:v>2.035303482713299</c:v>
                </c:pt>
                <c:pt idx="47">
                  <c:v>1.9094616970487859</c:v>
                </c:pt>
                <c:pt idx="48">
                  <c:v>1.8024816473142744</c:v>
                </c:pt>
                <c:pt idx="49">
                  <c:v>1.7460667838785788</c:v>
                </c:pt>
                <c:pt idx="50">
                  <c:v>1.6837547912648769</c:v>
                </c:pt>
                <c:pt idx="51">
                  <c:v>1.9744440288232605</c:v>
                </c:pt>
                <c:pt idx="52">
                  <c:v>1.9531391453390567</c:v>
                </c:pt>
                <c:pt idx="53">
                  <c:v>1.8779754444540366</c:v>
                </c:pt>
                <c:pt idx="54">
                  <c:v>1.7848742192274456</c:v>
                </c:pt>
                <c:pt idx="55">
                  <c:v>1.7773010794367132</c:v>
                </c:pt>
                <c:pt idx="56">
                  <c:v>1.8549964830543002</c:v>
                </c:pt>
                <c:pt idx="57">
                  <c:v>1.8804810074252944</c:v>
                </c:pt>
                <c:pt idx="58">
                  <c:v>1.9570772046171716</c:v>
                </c:pt>
                <c:pt idx="59">
                  <c:v>1.9748295306442425</c:v>
                </c:pt>
                <c:pt idx="60">
                  <c:v>1.9511091115339596</c:v>
                </c:pt>
                <c:pt idx="61">
                  <c:v>1.9503448146128193</c:v>
                </c:pt>
                <c:pt idx="62">
                  <c:v>1.9611157320962254</c:v>
                </c:pt>
                <c:pt idx="63">
                  <c:v>1.9375498546566357</c:v>
                </c:pt>
                <c:pt idx="64">
                  <c:v>1.8950189289001205</c:v>
                </c:pt>
                <c:pt idx="65">
                  <c:v>1.8352550145361233</c:v>
                </c:pt>
                <c:pt idx="66">
                  <c:v>1.9364288085533359</c:v>
                </c:pt>
                <c:pt idx="67">
                  <c:v>2.0289794595352988</c:v>
                </c:pt>
                <c:pt idx="68">
                  <c:v>2.0598252813997164</c:v>
                </c:pt>
                <c:pt idx="69">
                  <c:v>2.0742771157849349</c:v>
                </c:pt>
                <c:pt idx="70">
                  <c:v>2.0793982913333249</c:v>
                </c:pt>
                <c:pt idx="71">
                  <c:v>2.1581190774395331</c:v>
                </c:pt>
                <c:pt idx="72">
                  <c:v>2.4085469126463184</c:v>
                </c:pt>
                <c:pt idx="73">
                  <c:v>2.4642835048769962</c:v>
                </c:pt>
                <c:pt idx="74">
                  <c:v>2.4869933645156093</c:v>
                </c:pt>
                <c:pt idx="75">
                  <c:v>1.9783434967630062</c:v>
                </c:pt>
                <c:pt idx="76">
                  <c:v>2.0068024324879823</c:v>
                </c:pt>
                <c:pt idx="77">
                  <c:v>2.0312171075324392</c:v>
                </c:pt>
                <c:pt idx="78">
                  <c:v>2.0046003611114251</c:v>
                </c:pt>
                <c:pt idx="79">
                  <c:v>2.0197224810378152</c:v>
                </c:pt>
                <c:pt idx="80">
                  <c:v>2.0497429465269144</c:v>
                </c:pt>
                <c:pt idx="81">
                  <c:v>1.9182101723150129</c:v>
                </c:pt>
                <c:pt idx="82">
                  <c:v>1.8663876866997626</c:v>
                </c:pt>
                <c:pt idx="83">
                  <c:v>2.0505559455799895</c:v>
                </c:pt>
                <c:pt idx="84">
                  <c:v>2.2026776509509385</c:v>
                </c:pt>
                <c:pt idx="85">
                  <c:v>2.4457590248209407</c:v>
                </c:pt>
                <c:pt idx="86">
                  <c:v>2.2413151057007794</c:v>
                </c:pt>
                <c:pt idx="87">
                  <c:v>2.1930839494587264</c:v>
                </c:pt>
                <c:pt idx="88">
                  <c:v>2.2368391517076311</c:v>
                </c:pt>
                <c:pt idx="89">
                  <c:v>2.3606493166056626</c:v>
                </c:pt>
                <c:pt idx="90">
                  <c:v>2.3286678417901019</c:v>
                </c:pt>
                <c:pt idx="91">
                  <c:v>2.3756212597919184</c:v>
                </c:pt>
                <c:pt idx="92">
                  <c:v>2.5429876204773061</c:v>
                </c:pt>
                <c:pt idx="93">
                  <c:v>2.7470453375127923</c:v>
                </c:pt>
                <c:pt idx="94">
                  <c:v>2.8512234371189868</c:v>
                </c:pt>
                <c:pt idx="95">
                  <c:v>3.2686676596520177</c:v>
                </c:pt>
                <c:pt idx="96">
                  <c:v>3.6002000643554934</c:v>
                </c:pt>
                <c:pt idx="97">
                  <c:v>4.0829142783661529</c:v>
                </c:pt>
                <c:pt idx="98">
                  <c:v>3.8493933765398749</c:v>
                </c:pt>
                <c:pt idx="99">
                  <c:v>3.4370239679422459</c:v>
                </c:pt>
                <c:pt idx="100">
                  <c:v>3.430636892721239</c:v>
                </c:pt>
                <c:pt idx="101">
                  <c:v>3.467227342967242</c:v>
                </c:pt>
                <c:pt idx="102">
                  <c:v>3.6323874323407837</c:v>
                </c:pt>
                <c:pt idx="103">
                  <c:v>3.812864580181142</c:v>
                </c:pt>
                <c:pt idx="104">
                  <c:v>3.627516121276261</c:v>
                </c:pt>
                <c:pt idx="105">
                  <c:v>3.9768530196542105</c:v>
                </c:pt>
                <c:pt idx="106">
                  <c:v>3.7890891937821922</c:v>
                </c:pt>
                <c:pt idx="107">
                  <c:v>3.9478468497019339</c:v>
                </c:pt>
                <c:pt idx="108">
                  <c:v>4.1027134461882051</c:v>
                </c:pt>
                <c:pt idx="109">
                  <c:v>3.9933090217176934</c:v>
                </c:pt>
                <c:pt idx="110">
                  <c:v>3.9645526965622579</c:v>
                </c:pt>
                <c:pt idx="111">
                  <c:v>3.8250111478697368</c:v>
                </c:pt>
                <c:pt idx="112">
                  <c:v>3.8221481215445441</c:v>
                </c:pt>
                <c:pt idx="113">
                  <c:v>3.4948950025651802</c:v>
                </c:pt>
                <c:pt idx="114">
                  <c:v>2.910244106469714</c:v>
                </c:pt>
                <c:pt idx="115">
                  <c:v>2.5642535254477328</c:v>
                </c:pt>
                <c:pt idx="116">
                  <c:v>2.5476187135535096</c:v>
                </c:pt>
                <c:pt idx="117">
                  <c:v>3.2159592012250222</c:v>
                </c:pt>
                <c:pt idx="118">
                  <c:v>3.2176878627669545</c:v>
                </c:pt>
                <c:pt idx="119">
                  <c:v>3.1276611461841064</c:v>
                </c:pt>
                <c:pt idx="120">
                  <c:v>2.9801882140200693</c:v>
                </c:pt>
                <c:pt idx="121">
                  <c:v>2.7850857659825317</c:v>
                </c:pt>
                <c:pt idx="122">
                  <c:v>2.5297987815441227</c:v>
                </c:pt>
                <c:pt idx="123">
                  <c:v>2.9926398372261191</c:v>
                </c:pt>
                <c:pt idx="124">
                  <c:v>3.2281275026505036</c:v>
                </c:pt>
                <c:pt idx="125">
                  <c:v>3.3158964373562387</c:v>
                </c:pt>
                <c:pt idx="126">
                  <c:v>3.5881096523672027</c:v>
                </c:pt>
                <c:pt idx="127">
                  <c:v>3.3394788490313103</c:v>
                </c:pt>
                <c:pt idx="128">
                  <c:v>3.1231682539369716</c:v>
                </c:pt>
                <c:pt idx="129">
                  <c:v>3.0459723610778711</c:v>
                </c:pt>
                <c:pt idx="130">
                  <c:v>2.9455474070564183</c:v>
                </c:pt>
                <c:pt idx="131">
                  <c:v>3.0047550081389032</c:v>
                </c:pt>
                <c:pt idx="132">
                  <c:v>2.9833217958251592</c:v>
                </c:pt>
                <c:pt idx="133">
                  <c:v>3.0529308947143723</c:v>
                </c:pt>
                <c:pt idx="134">
                  <c:v>3.188330470421378</c:v>
                </c:pt>
                <c:pt idx="135">
                  <c:v>3.3281707884598632</c:v>
                </c:pt>
                <c:pt idx="136">
                  <c:v>3.5834897112063309</c:v>
                </c:pt>
                <c:pt idx="137">
                  <c:v>3.6166484494599849</c:v>
                </c:pt>
                <c:pt idx="138">
                  <c:v>3.5731026546533449</c:v>
                </c:pt>
                <c:pt idx="139">
                  <c:v>2.9076898190751135</c:v>
                </c:pt>
                <c:pt idx="140">
                  <c:v>4.3229313236577909</c:v>
                </c:pt>
                <c:pt idx="141">
                  <c:v>4.6425653345724252</c:v>
                </c:pt>
                <c:pt idx="142">
                  <c:v>4.1303016675262674</c:v>
                </c:pt>
                <c:pt idx="143">
                  <c:v>3.9620318190038173</c:v>
                </c:pt>
                <c:pt idx="144">
                  <c:v>3.8775163755757278</c:v>
                </c:pt>
                <c:pt idx="145">
                  <c:v>3.6286604687137167</c:v>
                </c:pt>
                <c:pt idx="146">
                  <c:v>3.6740334206822296</c:v>
                </c:pt>
                <c:pt idx="147">
                  <c:v>3.6232651675704322</c:v>
                </c:pt>
                <c:pt idx="148">
                  <c:v>3.7234088912453429</c:v>
                </c:pt>
                <c:pt idx="149">
                  <c:v>3.7625022733596505</c:v>
                </c:pt>
                <c:pt idx="150">
                  <c:v>3.9466533723512751</c:v>
                </c:pt>
                <c:pt idx="151">
                  <c:v>3.9699065186804972</c:v>
                </c:pt>
                <c:pt idx="152">
                  <c:v>3.9677359824578775</c:v>
                </c:pt>
                <c:pt idx="153">
                  <c:v>4.0339531130823394</c:v>
                </c:pt>
                <c:pt idx="154">
                  <c:v>4.160908402956176</c:v>
                </c:pt>
                <c:pt idx="155">
                  <c:v>4.2905207114303119</c:v>
                </c:pt>
                <c:pt idx="156">
                  <c:v>4.2573848616217278</c:v>
                </c:pt>
                <c:pt idx="157">
                  <c:v>4.1981432261615073</c:v>
                </c:pt>
                <c:pt idx="158">
                  <c:v>4.0435511464589871</c:v>
                </c:pt>
                <c:pt idx="159">
                  <c:v>3.8956477970656169</c:v>
                </c:pt>
                <c:pt idx="160">
                  <c:v>3.4763269440437634</c:v>
                </c:pt>
                <c:pt idx="161">
                  <c:v>3.6269836068284844</c:v>
                </c:pt>
                <c:pt idx="162">
                  <c:v>3.6604851630185453</c:v>
                </c:pt>
                <c:pt idx="163">
                  <c:v>3.7003523906452451</c:v>
                </c:pt>
                <c:pt idx="164">
                  <c:v>3.8567203144013007</c:v>
                </c:pt>
                <c:pt idx="165">
                  <c:v>3.5698056653368209</c:v>
                </c:pt>
                <c:pt idx="166">
                  <c:v>3.4118687128622418</c:v>
                </c:pt>
                <c:pt idx="167">
                  <c:v>2.9703176822947479</c:v>
                </c:pt>
                <c:pt idx="168">
                  <c:v>2.6092284140562154</c:v>
                </c:pt>
                <c:pt idx="169">
                  <c:v>2.4787970396308796</c:v>
                </c:pt>
                <c:pt idx="170">
                  <c:v>2.4504798385023845</c:v>
                </c:pt>
                <c:pt idx="171">
                  <c:v>2.4694854705702296</c:v>
                </c:pt>
                <c:pt idx="172">
                  <c:v>2.3385002765187486</c:v>
                </c:pt>
                <c:pt idx="173">
                  <c:v>1.9658140934203756</c:v>
                </c:pt>
                <c:pt idx="174">
                  <c:v>2.3372149925593808</c:v>
                </c:pt>
                <c:pt idx="175">
                  <c:v>2.2557053761516652</c:v>
                </c:pt>
                <c:pt idx="176">
                  <c:v>2.3144171746480167</c:v>
                </c:pt>
                <c:pt idx="177">
                  <c:v>2.3630131175816285</c:v>
                </c:pt>
                <c:pt idx="178">
                  <c:v>2.4023997591426376</c:v>
                </c:pt>
                <c:pt idx="179">
                  <c:v>2.4633575926993956</c:v>
                </c:pt>
                <c:pt idx="180">
                  <c:v>2.6983163526901324</c:v>
                </c:pt>
                <c:pt idx="181">
                  <c:v>2.5539909635033813</c:v>
                </c:pt>
                <c:pt idx="182">
                  <c:v>2.0886424081308022</c:v>
                </c:pt>
                <c:pt idx="183">
                  <c:v>1.8299680348944838</c:v>
                </c:pt>
                <c:pt idx="184">
                  <c:v>1.7393330557071855</c:v>
                </c:pt>
                <c:pt idx="185">
                  <c:v>1.6309272309557117</c:v>
                </c:pt>
                <c:pt idx="186">
                  <c:v>1.6008148012935246</c:v>
                </c:pt>
                <c:pt idx="187">
                  <c:v>1.4285447809503491</c:v>
                </c:pt>
                <c:pt idx="188">
                  <c:v>1.4852759641440221</c:v>
                </c:pt>
                <c:pt idx="189">
                  <c:v>1.4974132276640943</c:v>
                </c:pt>
                <c:pt idx="190">
                  <c:v>1.5483085833180077</c:v>
                </c:pt>
                <c:pt idx="191">
                  <c:v>1.4664929228268555</c:v>
                </c:pt>
                <c:pt idx="192">
                  <c:v>1.6035696260891967</c:v>
                </c:pt>
                <c:pt idx="193">
                  <c:v>1.7545252307491346</c:v>
                </c:pt>
                <c:pt idx="194">
                  <c:v>1.7897762150823402</c:v>
                </c:pt>
                <c:pt idx="195">
                  <c:v>1.7895280551170067</c:v>
                </c:pt>
                <c:pt idx="196">
                  <c:v>1.8286045861012923</c:v>
                </c:pt>
                <c:pt idx="197">
                  <c:v>1.8268004244776617</c:v>
                </c:pt>
                <c:pt idx="198">
                  <c:v>1.7582459129245118</c:v>
                </c:pt>
                <c:pt idx="199">
                  <c:v>1.6765491502784158</c:v>
                </c:pt>
                <c:pt idx="200">
                  <c:v>1.6023529980037674</c:v>
                </c:pt>
                <c:pt idx="201">
                  <c:v>1.5395526599716445</c:v>
                </c:pt>
                <c:pt idx="202">
                  <c:v>1.414231807839827</c:v>
                </c:pt>
                <c:pt idx="203">
                  <c:v>1.4863418748886252</c:v>
                </c:pt>
                <c:pt idx="204">
                  <c:v>1.5467204531207277</c:v>
                </c:pt>
                <c:pt idx="205">
                  <c:v>1.4014617564841099</c:v>
                </c:pt>
                <c:pt idx="206">
                  <c:v>1.4139896778597627</c:v>
                </c:pt>
                <c:pt idx="207">
                  <c:v>1.5241198280303645</c:v>
                </c:pt>
                <c:pt idx="208">
                  <c:v>1.5912777732842018</c:v>
                </c:pt>
                <c:pt idx="209">
                  <c:v>1.7714946131718428</c:v>
                </c:pt>
                <c:pt idx="210">
                  <c:v>1.9037149451704884</c:v>
                </c:pt>
                <c:pt idx="211">
                  <c:v>2.0733366618798992</c:v>
                </c:pt>
                <c:pt idx="212">
                  <c:v>2.1252863696606132</c:v>
                </c:pt>
                <c:pt idx="213">
                  <c:v>2.0787239720614443</c:v>
                </c:pt>
                <c:pt idx="214">
                  <c:v>2.1215833422818244</c:v>
                </c:pt>
                <c:pt idx="215">
                  <c:v>1.9184080077998606</c:v>
                </c:pt>
                <c:pt idx="216">
                  <c:v>2.0240896167390425</c:v>
                </c:pt>
                <c:pt idx="217">
                  <c:v>2.0869953739503617</c:v>
                </c:pt>
                <c:pt idx="218">
                  <c:v>2.1089177505898782</c:v>
                </c:pt>
                <c:pt idx="219">
                  <c:v>1.7525579238220776</c:v>
                </c:pt>
                <c:pt idx="220">
                  <c:v>1.9224791142509727</c:v>
                </c:pt>
                <c:pt idx="221">
                  <c:v>1.9389276580923054</c:v>
                </c:pt>
                <c:pt idx="222">
                  <c:v>1.9547031883394983</c:v>
                </c:pt>
                <c:pt idx="223">
                  <c:v>1.85709176725834</c:v>
                </c:pt>
                <c:pt idx="224">
                  <c:v>2.0187975806837049</c:v>
                </c:pt>
                <c:pt idx="225">
                  <c:v>2.1721892741942379</c:v>
                </c:pt>
                <c:pt idx="226">
                  <c:v>2.6556626814697162</c:v>
                </c:pt>
                <c:pt idx="227">
                  <c:v>2.5387672360829985</c:v>
                </c:pt>
                <c:pt idx="228">
                  <c:v>2.5580873805555231</c:v>
                </c:pt>
                <c:pt idx="229">
                  <c:v>2.1860884091706736</c:v>
                </c:pt>
                <c:pt idx="230">
                  <c:v>2.2812259738676963</c:v>
                </c:pt>
                <c:pt idx="231">
                  <c:v>2.2141243882359678</c:v>
                </c:pt>
                <c:pt idx="232">
                  <c:v>2.144165561958725</c:v>
                </c:pt>
                <c:pt idx="233">
                  <c:v>2.5039436807959472</c:v>
                </c:pt>
                <c:pt idx="234">
                  <c:v>2.6496431254556962</c:v>
                </c:pt>
                <c:pt idx="235">
                  <c:v>2.8819221919862628</c:v>
                </c:pt>
                <c:pt idx="236">
                  <c:v>2.9125115667201729</c:v>
                </c:pt>
                <c:pt idx="237">
                  <c:v>3.2842337263271069</c:v>
                </c:pt>
                <c:pt idx="238">
                  <c:v>3.0602058939032126</c:v>
                </c:pt>
                <c:pt idx="239">
                  <c:v>3.0357519341929362</c:v>
                </c:pt>
                <c:pt idx="240">
                  <c:v>3.0062561349149481</c:v>
                </c:pt>
                <c:pt idx="241">
                  <c:v>2.8570884064940691</c:v>
                </c:pt>
                <c:pt idx="242">
                  <c:v>3.0458489742826527</c:v>
                </c:pt>
                <c:pt idx="243">
                  <c:v>3.0855357790823343</c:v>
                </c:pt>
                <c:pt idx="244">
                  <c:v>3.1759338770197703</c:v>
                </c:pt>
                <c:pt idx="245">
                  <c:v>3.5842912063725803</c:v>
                </c:pt>
                <c:pt idx="246">
                  <c:v>4.2711475302796584</c:v>
                </c:pt>
                <c:pt idx="247">
                  <c:v>4.1059394492367938</c:v>
                </c:pt>
                <c:pt idx="248">
                  <c:v>4.485261268185031</c:v>
                </c:pt>
                <c:pt idx="249">
                  <c:v>4.4251330667514512</c:v>
                </c:pt>
                <c:pt idx="250">
                  <c:v>4.8984086133952456</c:v>
                </c:pt>
                <c:pt idx="251">
                  <c:v>4.737863779025707</c:v>
                </c:pt>
                <c:pt idx="252">
                  <c:v>4.720464825795303</c:v>
                </c:pt>
                <c:pt idx="253">
                  <c:v>5.0742440734540253</c:v>
                </c:pt>
                <c:pt idx="254">
                  <c:v>5.5762410575404546</c:v>
                </c:pt>
                <c:pt idx="255">
                  <c:v>4.9075738909263897</c:v>
                </c:pt>
                <c:pt idx="256">
                  <c:v>4.4753526083739272</c:v>
                </c:pt>
                <c:pt idx="257">
                  <c:v>4.4118151075374881</c:v>
                </c:pt>
                <c:pt idx="258">
                  <c:v>4.487680427942637</c:v>
                </c:pt>
                <c:pt idx="259">
                  <c:v>4.5607038367955761</c:v>
                </c:pt>
                <c:pt idx="260">
                  <c:v>4.2238409752481836</c:v>
                </c:pt>
                <c:pt idx="261">
                  <c:v>3.7035196631143514</c:v>
                </c:pt>
                <c:pt idx="262">
                  <c:v>3.8192772486367956</c:v>
                </c:pt>
                <c:pt idx="263">
                  <c:v>3.7909648930604054</c:v>
                </c:pt>
                <c:pt idx="264">
                  <c:v>4.3735362215304727</c:v>
                </c:pt>
                <c:pt idx="265">
                  <c:v>3.7241670492601631</c:v>
                </c:pt>
                <c:pt idx="266">
                  <c:v>3.3839393225341454</c:v>
                </c:pt>
                <c:pt idx="267">
                  <c:v>3.6479236871112457</c:v>
                </c:pt>
                <c:pt idx="268">
                  <c:v>3.5558307819459314</c:v>
                </c:pt>
                <c:pt idx="269">
                  <c:v>3.4990000717450696</c:v>
                </c:pt>
                <c:pt idx="270">
                  <c:v>3.927526285833586</c:v>
                </c:pt>
                <c:pt idx="271">
                  <c:v>4.0149530628818306</c:v>
                </c:pt>
                <c:pt idx="272">
                  <c:v>3.9084929264490351</c:v>
                </c:pt>
                <c:pt idx="273">
                  <c:v>4.0943558890825171</c:v>
                </c:pt>
                <c:pt idx="274">
                  <c:v>4.4574976871591581</c:v>
                </c:pt>
                <c:pt idx="275">
                  <c:v>4.7393150255648742</c:v>
                </c:pt>
                <c:pt idx="276">
                  <c:v>4.4525827091094854</c:v>
                </c:pt>
                <c:pt idx="277">
                  <c:v>4.3002032322216417</c:v>
                </c:pt>
                <c:pt idx="278">
                  <c:v>3.7953335345969048</c:v>
                </c:pt>
                <c:pt idx="279">
                  <c:v>4.0569764315991641</c:v>
                </c:pt>
                <c:pt idx="280">
                  <c:v>4.3390106959683434</c:v>
                </c:pt>
                <c:pt idx="281">
                  <c:v>3.7778567515745647</c:v>
                </c:pt>
                <c:pt idx="282">
                  <c:v>3.9949006682436048</c:v>
                </c:pt>
                <c:pt idx="283">
                  <c:v>3.9377328341656153</c:v>
                </c:pt>
                <c:pt idx="284">
                  <c:v>4.3280255757242765</c:v>
                </c:pt>
                <c:pt idx="285">
                  <c:v>4.4981715090989827</c:v>
                </c:pt>
                <c:pt idx="286">
                  <c:v>4.485994055120778</c:v>
                </c:pt>
                <c:pt idx="287">
                  <c:v>4.5265513577640926</c:v>
                </c:pt>
                <c:pt idx="288">
                  <c:v>4.8987779834951297</c:v>
                </c:pt>
                <c:pt idx="289">
                  <c:v>5.7927601213291782</c:v>
                </c:pt>
                <c:pt idx="290">
                  <c:v>7.0377827683784462</c:v>
                </c:pt>
                <c:pt idx="291">
                  <c:v>8.9484157271345399</c:v>
                </c:pt>
                <c:pt idx="292">
                  <c:v>11.501077111928184</c:v>
                </c:pt>
                <c:pt idx="293">
                  <c:v>11.129672077217229</c:v>
                </c:pt>
                <c:pt idx="294">
                  <c:v>8.553310935352691</c:v>
                </c:pt>
                <c:pt idx="295">
                  <c:v>7.5685084363809425</c:v>
                </c:pt>
                <c:pt idx="296">
                  <c:v>8.5806785194150663</c:v>
                </c:pt>
                <c:pt idx="297">
                  <c:v>8.4625958015564891</c:v>
                </c:pt>
                <c:pt idx="298">
                  <c:v>8.4187330068836168</c:v>
                </c:pt>
                <c:pt idx="299">
                  <c:v>6.8745932123544913</c:v>
                </c:pt>
                <c:pt idx="300">
                  <c:v>7.1316182106460193</c:v>
                </c:pt>
                <c:pt idx="301">
                  <c:v>8.2501394785121676</c:v>
                </c:pt>
                <c:pt idx="302">
                  <c:v>9.1557274720506392</c:v>
                </c:pt>
                <c:pt idx="303">
                  <c:v>8.0187208704054598</c:v>
                </c:pt>
                <c:pt idx="304">
                  <c:v>6.4611896467916221</c:v>
                </c:pt>
                <c:pt idx="305">
                  <c:v>6.0241832239054425</c:v>
                </c:pt>
                <c:pt idx="306">
                  <c:v>5.8621981119900326</c:v>
                </c:pt>
                <c:pt idx="307">
                  <c:v>5.206385316137025</c:v>
                </c:pt>
                <c:pt idx="308">
                  <c:v>5.0570661085306252</c:v>
                </c:pt>
                <c:pt idx="309">
                  <c:v>4.4287461358838964</c:v>
                </c:pt>
                <c:pt idx="310">
                  <c:v>4.2903391497030006</c:v>
                </c:pt>
                <c:pt idx="311">
                  <c:v>5.4536818843657846</c:v>
                </c:pt>
                <c:pt idx="312">
                  <c:v>4.541714780469829</c:v>
                </c:pt>
                <c:pt idx="313">
                  <c:v>6.4831992872229449</c:v>
                </c:pt>
                <c:pt idx="314">
                  <c:v>7.194858082547702</c:v>
                </c:pt>
                <c:pt idx="315">
                  <c:v>7.2240468635064854</c:v>
                </c:pt>
                <c:pt idx="316">
                  <c:v>7.4891795361195266</c:v>
                </c:pt>
                <c:pt idx="317">
                  <c:v>7.6549082031710061</c:v>
                </c:pt>
                <c:pt idx="318">
                  <c:v>7.8243042934629354</c:v>
                </c:pt>
                <c:pt idx="319">
                  <c:v>8.5677780243699893</c:v>
                </c:pt>
                <c:pt idx="320">
                  <c:v>9.5926980118774381</c:v>
                </c:pt>
                <c:pt idx="321">
                  <c:v>10.855123986081107</c:v>
                </c:pt>
                <c:pt idx="322">
                  <c:v>10.047967731544462</c:v>
                </c:pt>
                <c:pt idx="323">
                  <c:v>12.225634529774641</c:v>
                </c:pt>
                <c:pt idx="324">
                  <c:v>12.062615422090014</c:v>
                </c:pt>
                <c:pt idx="325">
                  <c:v>12.915982555584304</c:v>
                </c:pt>
                <c:pt idx="326">
                  <c:v>12.05676316854176</c:v>
                </c:pt>
                <c:pt idx="327">
                  <c:v>13.801052002046486</c:v>
                </c:pt>
                <c:pt idx="328">
                  <c:v>17.709544672814378</c:v>
                </c:pt>
                <c:pt idx="329">
                  <c:v>17.594174279277304</c:v>
                </c:pt>
                <c:pt idx="330">
                  <c:v>19.31305709123475</c:v>
                </c:pt>
                <c:pt idx="331">
                  <c:v>27.594021595187581</c:v>
                </c:pt>
                <c:pt idx="332">
                  <c:v>31.530789421227702</c:v>
                </c:pt>
                <c:pt idx="333">
                  <c:v>31.001413939295027</c:v>
                </c:pt>
                <c:pt idx="334">
                  <c:v>26.36342187544312</c:v>
                </c:pt>
                <c:pt idx="335">
                  <c:v>33.8048672766705</c:v>
                </c:pt>
                <c:pt idx="336">
                  <c:v>36.36684770835133</c:v>
                </c:pt>
                <c:pt idx="337">
                  <c:v>43.425751704669516</c:v>
                </c:pt>
                <c:pt idx="338">
                  <c:v>40.705483226742281</c:v>
                </c:pt>
                <c:pt idx="339">
                  <c:v>41.605645840992317</c:v>
                </c:pt>
                <c:pt idx="340">
                  <c:v>42.851390905558972</c:v>
                </c:pt>
                <c:pt idx="341">
                  <c:v>45.514566673444278</c:v>
                </c:pt>
                <c:pt idx="342">
                  <c:v>39.458699056637286</c:v>
                </c:pt>
                <c:pt idx="343">
                  <c:v>43.623464901100263</c:v>
                </c:pt>
                <c:pt idx="344">
                  <c:v>42.797674045940191</c:v>
                </c:pt>
                <c:pt idx="345">
                  <c:v>82.625791404064714</c:v>
                </c:pt>
                <c:pt idx="346">
                  <c:v>90.075320015051048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718624"/>
        <c:axId val="532715488"/>
      </c:lineChart>
      <c:catAx>
        <c:axId val="5327186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715488"/>
        <c:crosses val="autoZero"/>
        <c:auto val="0"/>
        <c:lblAlgn val="ctr"/>
        <c:lblOffset val="100"/>
        <c:tickLblSkip val="20"/>
        <c:tickMarkSkip val="10"/>
        <c:noMultiLvlLbl val="0"/>
      </c:catAx>
      <c:valAx>
        <c:axId val="532715488"/>
        <c:scaling>
          <c:orientation val="minMax"/>
        </c:scaling>
        <c:delete val="0"/>
        <c:axPos val="l"/>
        <c:numFmt formatCode="0.00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71862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Annual Herengracht Price-Change Index in Real Terms (1628 = 1)</a:t>
            </a:r>
          </a:p>
        </c:rich>
      </c:tx>
      <c:layout>
        <c:manualLayout>
          <c:xMode val="edge"/>
          <c:yMode val="edge"/>
          <c:x val="0.14165672494146708"/>
          <c:y val="3.4412955465587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219709513560576E-2"/>
          <c:y val="0.14979757085020245"/>
          <c:w val="0.8943581362829911"/>
          <c:h val="0.67813765182186236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Index'!$D$23:$D$369</c:f>
              <c:numCache>
                <c:formatCode>General</c:formatCode>
                <c:ptCount val="347"/>
                <c:pt idx="0">
                  <c:v>1628</c:v>
                </c:pt>
                <c:pt idx="1">
                  <c:v>1629</c:v>
                </c:pt>
                <c:pt idx="2">
                  <c:v>1630</c:v>
                </c:pt>
                <c:pt idx="3">
                  <c:v>1631</c:v>
                </c:pt>
                <c:pt idx="4">
                  <c:v>1632</c:v>
                </c:pt>
                <c:pt idx="5">
                  <c:v>1633</c:v>
                </c:pt>
                <c:pt idx="6">
                  <c:v>1634</c:v>
                </c:pt>
                <c:pt idx="7">
                  <c:v>1635</c:v>
                </c:pt>
                <c:pt idx="8">
                  <c:v>1636</c:v>
                </c:pt>
                <c:pt idx="9">
                  <c:v>1637</c:v>
                </c:pt>
                <c:pt idx="10">
                  <c:v>1638</c:v>
                </c:pt>
                <c:pt idx="11">
                  <c:v>1639</c:v>
                </c:pt>
                <c:pt idx="12">
                  <c:v>1640</c:v>
                </c:pt>
                <c:pt idx="13">
                  <c:v>1641</c:v>
                </c:pt>
                <c:pt idx="14">
                  <c:v>1642</c:v>
                </c:pt>
                <c:pt idx="15">
                  <c:v>1643</c:v>
                </c:pt>
                <c:pt idx="16">
                  <c:v>1644</c:v>
                </c:pt>
                <c:pt idx="17">
                  <c:v>1645</c:v>
                </c:pt>
                <c:pt idx="18">
                  <c:v>1646</c:v>
                </c:pt>
                <c:pt idx="19">
                  <c:v>1647</c:v>
                </c:pt>
                <c:pt idx="20">
                  <c:v>1648</c:v>
                </c:pt>
                <c:pt idx="21">
                  <c:v>1649</c:v>
                </c:pt>
                <c:pt idx="22">
                  <c:v>1650</c:v>
                </c:pt>
                <c:pt idx="23">
                  <c:v>1651</c:v>
                </c:pt>
                <c:pt idx="24">
                  <c:v>1652</c:v>
                </c:pt>
                <c:pt idx="25">
                  <c:v>1653</c:v>
                </c:pt>
                <c:pt idx="26">
                  <c:v>1654</c:v>
                </c:pt>
                <c:pt idx="27">
                  <c:v>1655</c:v>
                </c:pt>
                <c:pt idx="28">
                  <c:v>1656</c:v>
                </c:pt>
                <c:pt idx="29">
                  <c:v>1657</c:v>
                </c:pt>
                <c:pt idx="30">
                  <c:v>1658</c:v>
                </c:pt>
                <c:pt idx="31">
                  <c:v>1659</c:v>
                </c:pt>
                <c:pt idx="32">
                  <c:v>1660</c:v>
                </c:pt>
                <c:pt idx="33">
                  <c:v>1661</c:v>
                </c:pt>
                <c:pt idx="34">
                  <c:v>1662</c:v>
                </c:pt>
                <c:pt idx="35">
                  <c:v>1663</c:v>
                </c:pt>
                <c:pt idx="36">
                  <c:v>1664</c:v>
                </c:pt>
                <c:pt idx="37">
                  <c:v>1665</c:v>
                </c:pt>
                <c:pt idx="38">
                  <c:v>1666</c:v>
                </c:pt>
                <c:pt idx="39">
                  <c:v>1667</c:v>
                </c:pt>
                <c:pt idx="40">
                  <c:v>1668</c:v>
                </c:pt>
                <c:pt idx="41">
                  <c:v>1669</c:v>
                </c:pt>
                <c:pt idx="42">
                  <c:v>1670</c:v>
                </c:pt>
                <c:pt idx="43">
                  <c:v>1671</c:v>
                </c:pt>
                <c:pt idx="44">
                  <c:v>1672</c:v>
                </c:pt>
                <c:pt idx="45">
                  <c:v>1673</c:v>
                </c:pt>
                <c:pt idx="46">
                  <c:v>1674</c:v>
                </c:pt>
                <c:pt idx="47">
                  <c:v>1675</c:v>
                </c:pt>
                <c:pt idx="48">
                  <c:v>1676</c:v>
                </c:pt>
                <c:pt idx="49">
                  <c:v>1677</c:v>
                </c:pt>
                <c:pt idx="50">
                  <c:v>1678</c:v>
                </c:pt>
                <c:pt idx="51">
                  <c:v>1679</c:v>
                </c:pt>
                <c:pt idx="52">
                  <c:v>1680</c:v>
                </c:pt>
                <c:pt idx="53">
                  <c:v>1681</c:v>
                </c:pt>
                <c:pt idx="54">
                  <c:v>1682</c:v>
                </c:pt>
                <c:pt idx="55">
                  <c:v>1683</c:v>
                </c:pt>
                <c:pt idx="56">
                  <c:v>1684</c:v>
                </c:pt>
                <c:pt idx="57">
                  <c:v>1685</c:v>
                </c:pt>
                <c:pt idx="58">
                  <c:v>1686</c:v>
                </c:pt>
                <c:pt idx="59">
                  <c:v>1687</c:v>
                </c:pt>
                <c:pt idx="60">
                  <c:v>1688</c:v>
                </c:pt>
                <c:pt idx="61">
                  <c:v>1689</c:v>
                </c:pt>
                <c:pt idx="62">
                  <c:v>1690</c:v>
                </c:pt>
                <c:pt idx="63">
                  <c:v>1691</c:v>
                </c:pt>
                <c:pt idx="64">
                  <c:v>1692</c:v>
                </c:pt>
                <c:pt idx="65">
                  <c:v>1693</c:v>
                </c:pt>
                <c:pt idx="66">
                  <c:v>1694</c:v>
                </c:pt>
                <c:pt idx="67">
                  <c:v>1695</c:v>
                </c:pt>
                <c:pt idx="68">
                  <c:v>1696</c:v>
                </c:pt>
                <c:pt idx="69">
                  <c:v>1697</c:v>
                </c:pt>
                <c:pt idx="70">
                  <c:v>1698</c:v>
                </c:pt>
                <c:pt idx="71">
                  <c:v>1699</c:v>
                </c:pt>
                <c:pt idx="72">
                  <c:v>1700</c:v>
                </c:pt>
                <c:pt idx="73">
                  <c:v>1701</c:v>
                </c:pt>
                <c:pt idx="74">
                  <c:v>1702</c:v>
                </c:pt>
                <c:pt idx="75">
                  <c:v>1703</c:v>
                </c:pt>
                <c:pt idx="76">
                  <c:v>1704</c:v>
                </c:pt>
                <c:pt idx="77">
                  <c:v>1705</c:v>
                </c:pt>
                <c:pt idx="78">
                  <c:v>1706</c:v>
                </c:pt>
                <c:pt idx="79">
                  <c:v>1707</c:v>
                </c:pt>
                <c:pt idx="80">
                  <c:v>1708</c:v>
                </c:pt>
                <c:pt idx="81">
                  <c:v>1709</c:v>
                </c:pt>
                <c:pt idx="82">
                  <c:v>1710</c:v>
                </c:pt>
                <c:pt idx="83">
                  <c:v>1711</c:v>
                </c:pt>
                <c:pt idx="84">
                  <c:v>1712</c:v>
                </c:pt>
                <c:pt idx="85">
                  <c:v>1713</c:v>
                </c:pt>
                <c:pt idx="86">
                  <c:v>1714</c:v>
                </c:pt>
                <c:pt idx="87">
                  <c:v>1715</c:v>
                </c:pt>
                <c:pt idx="88">
                  <c:v>1716</c:v>
                </c:pt>
                <c:pt idx="89">
                  <c:v>1717</c:v>
                </c:pt>
                <c:pt idx="90">
                  <c:v>1718</c:v>
                </c:pt>
                <c:pt idx="91">
                  <c:v>1719</c:v>
                </c:pt>
                <c:pt idx="92">
                  <c:v>1720</c:v>
                </c:pt>
                <c:pt idx="93">
                  <c:v>1721</c:v>
                </c:pt>
                <c:pt idx="94">
                  <c:v>1722</c:v>
                </c:pt>
                <c:pt idx="95">
                  <c:v>1723</c:v>
                </c:pt>
                <c:pt idx="96">
                  <c:v>1724</c:v>
                </c:pt>
                <c:pt idx="97">
                  <c:v>1725</c:v>
                </c:pt>
                <c:pt idx="98">
                  <c:v>1726</c:v>
                </c:pt>
                <c:pt idx="99">
                  <c:v>1727</c:v>
                </c:pt>
                <c:pt idx="100">
                  <c:v>1728</c:v>
                </c:pt>
                <c:pt idx="101">
                  <c:v>1729</c:v>
                </c:pt>
                <c:pt idx="102">
                  <c:v>1730</c:v>
                </c:pt>
                <c:pt idx="103">
                  <c:v>1731</c:v>
                </c:pt>
                <c:pt idx="104">
                  <c:v>1732</c:v>
                </c:pt>
                <c:pt idx="105">
                  <c:v>1733</c:v>
                </c:pt>
                <c:pt idx="106">
                  <c:v>1734</c:v>
                </c:pt>
                <c:pt idx="107">
                  <c:v>1735</c:v>
                </c:pt>
                <c:pt idx="108">
                  <c:v>1736</c:v>
                </c:pt>
                <c:pt idx="109">
                  <c:v>1737</c:v>
                </c:pt>
                <c:pt idx="110">
                  <c:v>1738</c:v>
                </c:pt>
                <c:pt idx="111">
                  <c:v>1739</c:v>
                </c:pt>
                <c:pt idx="112">
                  <c:v>1740</c:v>
                </c:pt>
                <c:pt idx="113">
                  <c:v>1741</c:v>
                </c:pt>
                <c:pt idx="114">
                  <c:v>1742</c:v>
                </c:pt>
                <c:pt idx="115">
                  <c:v>1743</c:v>
                </c:pt>
                <c:pt idx="116">
                  <c:v>1744</c:v>
                </c:pt>
                <c:pt idx="117">
                  <c:v>1745</c:v>
                </c:pt>
                <c:pt idx="118">
                  <c:v>1746</c:v>
                </c:pt>
                <c:pt idx="119">
                  <c:v>1747</c:v>
                </c:pt>
                <c:pt idx="120">
                  <c:v>1748</c:v>
                </c:pt>
                <c:pt idx="121">
                  <c:v>1749</c:v>
                </c:pt>
                <c:pt idx="122">
                  <c:v>1750</c:v>
                </c:pt>
                <c:pt idx="123">
                  <c:v>1751</c:v>
                </c:pt>
                <c:pt idx="124">
                  <c:v>1752</c:v>
                </c:pt>
                <c:pt idx="125">
                  <c:v>1753</c:v>
                </c:pt>
                <c:pt idx="126">
                  <c:v>1754</c:v>
                </c:pt>
                <c:pt idx="127">
                  <c:v>1755</c:v>
                </c:pt>
                <c:pt idx="128">
                  <c:v>1756</c:v>
                </c:pt>
                <c:pt idx="129">
                  <c:v>1757</c:v>
                </c:pt>
                <c:pt idx="130">
                  <c:v>1758</c:v>
                </c:pt>
                <c:pt idx="131">
                  <c:v>1759</c:v>
                </c:pt>
                <c:pt idx="132">
                  <c:v>1760</c:v>
                </c:pt>
                <c:pt idx="133">
                  <c:v>1761</c:v>
                </c:pt>
                <c:pt idx="134">
                  <c:v>1762</c:v>
                </c:pt>
                <c:pt idx="135">
                  <c:v>1763</c:v>
                </c:pt>
                <c:pt idx="136">
                  <c:v>1764</c:v>
                </c:pt>
                <c:pt idx="137">
                  <c:v>1765</c:v>
                </c:pt>
                <c:pt idx="138">
                  <c:v>1766</c:v>
                </c:pt>
                <c:pt idx="139">
                  <c:v>1767</c:v>
                </c:pt>
                <c:pt idx="140">
                  <c:v>1768</c:v>
                </c:pt>
                <c:pt idx="141">
                  <c:v>1769</c:v>
                </c:pt>
                <c:pt idx="142">
                  <c:v>1770</c:v>
                </c:pt>
                <c:pt idx="143">
                  <c:v>1771</c:v>
                </c:pt>
                <c:pt idx="144">
                  <c:v>1772</c:v>
                </c:pt>
                <c:pt idx="145">
                  <c:v>1773</c:v>
                </c:pt>
                <c:pt idx="146">
                  <c:v>1774</c:v>
                </c:pt>
                <c:pt idx="147">
                  <c:v>1775</c:v>
                </c:pt>
                <c:pt idx="148">
                  <c:v>1776</c:v>
                </c:pt>
                <c:pt idx="149">
                  <c:v>1777</c:v>
                </c:pt>
                <c:pt idx="150">
                  <c:v>1778</c:v>
                </c:pt>
                <c:pt idx="151">
                  <c:v>1779</c:v>
                </c:pt>
                <c:pt idx="152">
                  <c:v>1780</c:v>
                </c:pt>
                <c:pt idx="153">
                  <c:v>1781</c:v>
                </c:pt>
                <c:pt idx="154">
                  <c:v>1782</c:v>
                </c:pt>
                <c:pt idx="155">
                  <c:v>1783</c:v>
                </c:pt>
                <c:pt idx="156">
                  <c:v>1784</c:v>
                </c:pt>
                <c:pt idx="157">
                  <c:v>1785</c:v>
                </c:pt>
                <c:pt idx="158">
                  <c:v>1786</c:v>
                </c:pt>
                <c:pt idx="159">
                  <c:v>1787</c:v>
                </c:pt>
                <c:pt idx="160">
                  <c:v>1788</c:v>
                </c:pt>
                <c:pt idx="161">
                  <c:v>1789</c:v>
                </c:pt>
                <c:pt idx="162">
                  <c:v>1790</c:v>
                </c:pt>
                <c:pt idx="163">
                  <c:v>1791</c:v>
                </c:pt>
                <c:pt idx="164">
                  <c:v>1792</c:v>
                </c:pt>
                <c:pt idx="165">
                  <c:v>1793</c:v>
                </c:pt>
                <c:pt idx="166">
                  <c:v>1794</c:v>
                </c:pt>
                <c:pt idx="167">
                  <c:v>1795</c:v>
                </c:pt>
                <c:pt idx="168">
                  <c:v>1796</c:v>
                </c:pt>
                <c:pt idx="169">
                  <c:v>1797</c:v>
                </c:pt>
                <c:pt idx="170">
                  <c:v>1798</c:v>
                </c:pt>
                <c:pt idx="171">
                  <c:v>1799</c:v>
                </c:pt>
                <c:pt idx="172">
                  <c:v>1800</c:v>
                </c:pt>
                <c:pt idx="173">
                  <c:v>1801</c:v>
                </c:pt>
                <c:pt idx="174">
                  <c:v>1802</c:v>
                </c:pt>
                <c:pt idx="175">
                  <c:v>1803</c:v>
                </c:pt>
                <c:pt idx="176">
                  <c:v>1804</c:v>
                </c:pt>
                <c:pt idx="177">
                  <c:v>1805</c:v>
                </c:pt>
                <c:pt idx="178">
                  <c:v>1806</c:v>
                </c:pt>
                <c:pt idx="179">
                  <c:v>1807</c:v>
                </c:pt>
                <c:pt idx="180">
                  <c:v>1808</c:v>
                </c:pt>
                <c:pt idx="181">
                  <c:v>1809</c:v>
                </c:pt>
                <c:pt idx="182">
                  <c:v>1810</c:v>
                </c:pt>
                <c:pt idx="183">
                  <c:v>1811</c:v>
                </c:pt>
                <c:pt idx="184">
                  <c:v>1812</c:v>
                </c:pt>
                <c:pt idx="185">
                  <c:v>1813</c:v>
                </c:pt>
                <c:pt idx="186">
                  <c:v>1814</c:v>
                </c:pt>
                <c:pt idx="187">
                  <c:v>1815</c:v>
                </c:pt>
                <c:pt idx="188">
                  <c:v>1816</c:v>
                </c:pt>
                <c:pt idx="189">
                  <c:v>1817</c:v>
                </c:pt>
                <c:pt idx="190">
                  <c:v>1818</c:v>
                </c:pt>
                <c:pt idx="191">
                  <c:v>1819</c:v>
                </c:pt>
                <c:pt idx="192">
                  <c:v>1820</c:v>
                </c:pt>
                <c:pt idx="193">
                  <c:v>1821</c:v>
                </c:pt>
                <c:pt idx="194">
                  <c:v>1822</c:v>
                </c:pt>
                <c:pt idx="195">
                  <c:v>1823</c:v>
                </c:pt>
                <c:pt idx="196">
                  <c:v>1824</c:v>
                </c:pt>
                <c:pt idx="197">
                  <c:v>1825</c:v>
                </c:pt>
                <c:pt idx="198">
                  <c:v>1826</c:v>
                </c:pt>
                <c:pt idx="199">
                  <c:v>1827</c:v>
                </c:pt>
                <c:pt idx="200">
                  <c:v>1828</c:v>
                </c:pt>
                <c:pt idx="201">
                  <c:v>1829</c:v>
                </c:pt>
                <c:pt idx="202">
                  <c:v>1830</c:v>
                </c:pt>
                <c:pt idx="203">
                  <c:v>1831</c:v>
                </c:pt>
                <c:pt idx="204">
                  <c:v>1832</c:v>
                </c:pt>
                <c:pt idx="205">
                  <c:v>1833</c:v>
                </c:pt>
                <c:pt idx="206">
                  <c:v>1834</c:v>
                </c:pt>
                <c:pt idx="207">
                  <c:v>1835</c:v>
                </c:pt>
                <c:pt idx="208">
                  <c:v>1836</c:v>
                </c:pt>
                <c:pt idx="209">
                  <c:v>1837</c:v>
                </c:pt>
                <c:pt idx="210">
                  <c:v>1838</c:v>
                </c:pt>
                <c:pt idx="211">
                  <c:v>1839</c:v>
                </c:pt>
                <c:pt idx="212">
                  <c:v>1840</c:v>
                </c:pt>
                <c:pt idx="213">
                  <c:v>1841</c:v>
                </c:pt>
                <c:pt idx="214">
                  <c:v>1842</c:v>
                </c:pt>
                <c:pt idx="215">
                  <c:v>1843</c:v>
                </c:pt>
                <c:pt idx="216">
                  <c:v>1844</c:v>
                </c:pt>
                <c:pt idx="217">
                  <c:v>1845</c:v>
                </c:pt>
                <c:pt idx="218">
                  <c:v>1846</c:v>
                </c:pt>
                <c:pt idx="219">
                  <c:v>1847</c:v>
                </c:pt>
                <c:pt idx="220">
                  <c:v>1848</c:v>
                </c:pt>
                <c:pt idx="221">
                  <c:v>1849</c:v>
                </c:pt>
                <c:pt idx="222">
                  <c:v>1850</c:v>
                </c:pt>
                <c:pt idx="223">
                  <c:v>1851</c:v>
                </c:pt>
                <c:pt idx="224">
                  <c:v>1852</c:v>
                </c:pt>
                <c:pt idx="225">
                  <c:v>1853</c:v>
                </c:pt>
                <c:pt idx="226">
                  <c:v>1854</c:v>
                </c:pt>
                <c:pt idx="227">
                  <c:v>1855</c:v>
                </c:pt>
                <c:pt idx="228">
                  <c:v>1856</c:v>
                </c:pt>
                <c:pt idx="229">
                  <c:v>1857</c:v>
                </c:pt>
                <c:pt idx="230">
                  <c:v>1858</c:v>
                </c:pt>
                <c:pt idx="231">
                  <c:v>1859</c:v>
                </c:pt>
                <c:pt idx="232">
                  <c:v>1860</c:v>
                </c:pt>
                <c:pt idx="233">
                  <c:v>1861</c:v>
                </c:pt>
                <c:pt idx="234">
                  <c:v>1862</c:v>
                </c:pt>
                <c:pt idx="235">
                  <c:v>1863</c:v>
                </c:pt>
                <c:pt idx="236">
                  <c:v>1864</c:v>
                </c:pt>
                <c:pt idx="237">
                  <c:v>1865</c:v>
                </c:pt>
                <c:pt idx="238">
                  <c:v>1866</c:v>
                </c:pt>
                <c:pt idx="239">
                  <c:v>1867</c:v>
                </c:pt>
                <c:pt idx="240">
                  <c:v>1868</c:v>
                </c:pt>
                <c:pt idx="241">
                  <c:v>1869</c:v>
                </c:pt>
                <c:pt idx="242">
                  <c:v>1870</c:v>
                </c:pt>
                <c:pt idx="243">
                  <c:v>1871</c:v>
                </c:pt>
                <c:pt idx="244">
                  <c:v>1872</c:v>
                </c:pt>
                <c:pt idx="245">
                  <c:v>1873</c:v>
                </c:pt>
                <c:pt idx="246">
                  <c:v>1874</c:v>
                </c:pt>
                <c:pt idx="247">
                  <c:v>1875</c:v>
                </c:pt>
                <c:pt idx="248">
                  <c:v>1876</c:v>
                </c:pt>
                <c:pt idx="249">
                  <c:v>1877</c:v>
                </c:pt>
                <c:pt idx="250">
                  <c:v>1878</c:v>
                </c:pt>
                <c:pt idx="251">
                  <c:v>1879</c:v>
                </c:pt>
                <c:pt idx="252">
                  <c:v>1880</c:v>
                </c:pt>
                <c:pt idx="253">
                  <c:v>1881</c:v>
                </c:pt>
                <c:pt idx="254">
                  <c:v>1882</c:v>
                </c:pt>
                <c:pt idx="255">
                  <c:v>1883</c:v>
                </c:pt>
                <c:pt idx="256">
                  <c:v>1884</c:v>
                </c:pt>
                <c:pt idx="257">
                  <c:v>1885</c:v>
                </c:pt>
                <c:pt idx="258">
                  <c:v>1886</c:v>
                </c:pt>
                <c:pt idx="259">
                  <c:v>1887</c:v>
                </c:pt>
                <c:pt idx="260">
                  <c:v>1888</c:v>
                </c:pt>
                <c:pt idx="261">
                  <c:v>1889</c:v>
                </c:pt>
                <c:pt idx="262">
                  <c:v>1890</c:v>
                </c:pt>
                <c:pt idx="263">
                  <c:v>1891</c:v>
                </c:pt>
                <c:pt idx="264">
                  <c:v>1892</c:v>
                </c:pt>
                <c:pt idx="265">
                  <c:v>1893</c:v>
                </c:pt>
                <c:pt idx="266">
                  <c:v>1894</c:v>
                </c:pt>
                <c:pt idx="267">
                  <c:v>1895</c:v>
                </c:pt>
                <c:pt idx="268">
                  <c:v>1896</c:v>
                </c:pt>
                <c:pt idx="269">
                  <c:v>1897</c:v>
                </c:pt>
                <c:pt idx="270">
                  <c:v>1898</c:v>
                </c:pt>
                <c:pt idx="271">
                  <c:v>1899</c:v>
                </c:pt>
                <c:pt idx="272">
                  <c:v>1900</c:v>
                </c:pt>
                <c:pt idx="273">
                  <c:v>1901</c:v>
                </c:pt>
                <c:pt idx="274">
                  <c:v>1902</c:v>
                </c:pt>
                <c:pt idx="275">
                  <c:v>1903</c:v>
                </c:pt>
                <c:pt idx="276">
                  <c:v>1904</c:v>
                </c:pt>
                <c:pt idx="277">
                  <c:v>1905</c:v>
                </c:pt>
                <c:pt idx="278">
                  <c:v>1906</c:v>
                </c:pt>
                <c:pt idx="279">
                  <c:v>1907</c:v>
                </c:pt>
                <c:pt idx="280">
                  <c:v>1908</c:v>
                </c:pt>
                <c:pt idx="281">
                  <c:v>1909</c:v>
                </c:pt>
                <c:pt idx="282">
                  <c:v>1910</c:v>
                </c:pt>
                <c:pt idx="283">
                  <c:v>1911</c:v>
                </c:pt>
                <c:pt idx="284">
                  <c:v>1912</c:v>
                </c:pt>
                <c:pt idx="285">
                  <c:v>1913</c:v>
                </c:pt>
                <c:pt idx="286">
                  <c:v>1914</c:v>
                </c:pt>
                <c:pt idx="287">
                  <c:v>1915</c:v>
                </c:pt>
                <c:pt idx="288">
                  <c:v>1916</c:v>
                </c:pt>
                <c:pt idx="289">
                  <c:v>1917</c:v>
                </c:pt>
                <c:pt idx="290">
                  <c:v>1918</c:v>
                </c:pt>
                <c:pt idx="291">
                  <c:v>1919</c:v>
                </c:pt>
                <c:pt idx="292">
                  <c:v>1920</c:v>
                </c:pt>
                <c:pt idx="293">
                  <c:v>1921</c:v>
                </c:pt>
                <c:pt idx="294">
                  <c:v>1922</c:v>
                </c:pt>
                <c:pt idx="295">
                  <c:v>1923</c:v>
                </c:pt>
                <c:pt idx="296">
                  <c:v>1924</c:v>
                </c:pt>
                <c:pt idx="297">
                  <c:v>1925</c:v>
                </c:pt>
                <c:pt idx="298">
                  <c:v>1926</c:v>
                </c:pt>
                <c:pt idx="299">
                  <c:v>1927</c:v>
                </c:pt>
                <c:pt idx="300">
                  <c:v>1928</c:v>
                </c:pt>
                <c:pt idx="301">
                  <c:v>1929</c:v>
                </c:pt>
                <c:pt idx="302">
                  <c:v>1930</c:v>
                </c:pt>
                <c:pt idx="303">
                  <c:v>1931</c:v>
                </c:pt>
                <c:pt idx="304">
                  <c:v>1932</c:v>
                </c:pt>
                <c:pt idx="305">
                  <c:v>1933</c:v>
                </c:pt>
                <c:pt idx="306">
                  <c:v>1934</c:v>
                </c:pt>
                <c:pt idx="307">
                  <c:v>1935</c:v>
                </c:pt>
                <c:pt idx="308">
                  <c:v>1936</c:v>
                </c:pt>
                <c:pt idx="309">
                  <c:v>1937</c:v>
                </c:pt>
                <c:pt idx="310">
                  <c:v>1938</c:v>
                </c:pt>
                <c:pt idx="311">
                  <c:v>1939</c:v>
                </c:pt>
                <c:pt idx="312">
                  <c:v>1940</c:v>
                </c:pt>
                <c:pt idx="313">
                  <c:v>1941</c:v>
                </c:pt>
                <c:pt idx="314">
                  <c:v>1942</c:v>
                </c:pt>
                <c:pt idx="315">
                  <c:v>1943</c:v>
                </c:pt>
                <c:pt idx="316">
                  <c:v>1944</c:v>
                </c:pt>
                <c:pt idx="317">
                  <c:v>1945</c:v>
                </c:pt>
                <c:pt idx="318">
                  <c:v>1946</c:v>
                </c:pt>
                <c:pt idx="319">
                  <c:v>1947</c:v>
                </c:pt>
                <c:pt idx="320">
                  <c:v>1948</c:v>
                </c:pt>
                <c:pt idx="321">
                  <c:v>1949</c:v>
                </c:pt>
                <c:pt idx="322">
                  <c:v>1950</c:v>
                </c:pt>
                <c:pt idx="323">
                  <c:v>1951</c:v>
                </c:pt>
                <c:pt idx="324">
                  <c:v>1952</c:v>
                </c:pt>
                <c:pt idx="325">
                  <c:v>1953</c:v>
                </c:pt>
                <c:pt idx="326">
                  <c:v>1954</c:v>
                </c:pt>
                <c:pt idx="327">
                  <c:v>1955</c:v>
                </c:pt>
                <c:pt idx="328">
                  <c:v>1956</c:v>
                </c:pt>
                <c:pt idx="329">
                  <c:v>1957</c:v>
                </c:pt>
                <c:pt idx="330">
                  <c:v>1958</c:v>
                </c:pt>
                <c:pt idx="331">
                  <c:v>1959</c:v>
                </c:pt>
                <c:pt idx="332">
                  <c:v>1960</c:v>
                </c:pt>
                <c:pt idx="333">
                  <c:v>1961</c:v>
                </c:pt>
                <c:pt idx="334">
                  <c:v>1962</c:v>
                </c:pt>
                <c:pt idx="335">
                  <c:v>1963</c:v>
                </c:pt>
                <c:pt idx="336">
                  <c:v>1964</c:v>
                </c:pt>
                <c:pt idx="337">
                  <c:v>1965</c:v>
                </c:pt>
                <c:pt idx="338">
                  <c:v>1966</c:v>
                </c:pt>
                <c:pt idx="339">
                  <c:v>1967</c:v>
                </c:pt>
                <c:pt idx="340">
                  <c:v>1968</c:v>
                </c:pt>
                <c:pt idx="341">
                  <c:v>1969</c:v>
                </c:pt>
                <c:pt idx="342">
                  <c:v>1970</c:v>
                </c:pt>
                <c:pt idx="343">
                  <c:v>1971</c:v>
                </c:pt>
                <c:pt idx="344">
                  <c:v>1972</c:v>
                </c:pt>
                <c:pt idx="345">
                  <c:v>1973</c:v>
                </c:pt>
                <c:pt idx="346">
                  <c:v>1974</c:v>
                </c:pt>
              </c:numCache>
            </c:numRef>
          </c:cat>
          <c:val>
            <c:numRef>
              <c:f>'Herengracht Index'!$J$23:$J$369</c:f>
              <c:numCache>
                <c:formatCode>0.00</c:formatCode>
                <c:ptCount val="347"/>
                <c:pt idx="0">
                  <c:v>0.9999780736206394</c:v>
                </c:pt>
                <c:pt idx="1">
                  <c:v>0.9200420515544121</c:v>
                </c:pt>
                <c:pt idx="2">
                  <c:v>0.8553742671048189</c:v>
                </c:pt>
                <c:pt idx="3">
                  <c:v>0.87167028533171453</c:v>
                </c:pt>
                <c:pt idx="4">
                  <c:v>1.0286163200416552</c:v>
                </c:pt>
                <c:pt idx="5">
                  <c:v>1.0729518758761734</c:v>
                </c:pt>
                <c:pt idx="6">
                  <c:v>1.0208079823996137</c:v>
                </c:pt>
                <c:pt idx="7">
                  <c:v>1.05220896840642</c:v>
                </c:pt>
                <c:pt idx="8">
                  <c:v>1.0931779639922798</c:v>
                </c:pt>
                <c:pt idx="9">
                  <c:v>1.0958807013781469</c:v>
                </c:pt>
                <c:pt idx="10">
                  <c:v>0.99151464342079398</c:v>
                </c:pt>
                <c:pt idx="11">
                  <c:v>1.2422319774016235</c:v>
                </c:pt>
                <c:pt idx="12">
                  <c:v>1.4418653350456474</c:v>
                </c:pt>
                <c:pt idx="13">
                  <c:v>1.6657468947735625</c:v>
                </c:pt>
                <c:pt idx="14">
                  <c:v>2.0574854823619231</c:v>
                </c:pt>
                <c:pt idx="15">
                  <c:v>2.0193086716499407</c:v>
                </c:pt>
                <c:pt idx="16">
                  <c:v>1.8718665613005825</c:v>
                </c:pt>
                <c:pt idx="17">
                  <c:v>1.6507081209647354</c:v>
                </c:pt>
                <c:pt idx="18">
                  <c:v>2.153596748403166</c:v>
                </c:pt>
                <c:pt idx="19">
                  <c:v>2.1136282359205159</c:v>
                </c:pt>
                <c:pt idx="20">
                  <c:v>1.9501048868460533</c:v>
                </c:pt>
                <c:pt idx="21">
                  <c:v>1.8363256784964666</c:v>
                </c:pt>
                <c:pt idx="22">
                  <c:v>1.7559107214454586</c:v>
                </c:pt>
                <c:pt idx="23">
                  <c:v>2.3106464165571783</c:v>
                </c:pt>
                <c:pt idx="24">
                  <c:v>2.1897039742485696</c:v>
                </c:pt>
                <c:pt idx="25">
                  <c:v>2.3126295659198775</c:v>
                </c:pt>
                <c:pt idx="26">
                  <c:v>2.4907585692449858</c:v>
                </c:pt>
                <c:pt idx="27">
                  <c:v>2.3865952227513332</c:v>
                </c:pt>
                <c:pt idx="28">
                  <c:v>2.4210615236476603</c:v>
                </c:pt>
                <c:pt idx="29">
                  <c:v>2.3950924152677722</c:v>
                </c:pt>
                <c:pt idx="30">
                  <c:v>2.3683392975493214</c:v>
                </c:pt>
                <c:pt idx="31">
                  <c:v>2.4071111353321721</c:v>
                </c:pt>
                <c:pt idx="32">
                  <c:v>2.3854507786762915</c:v>
                </c:pt>
                <c:pt idx="33">
                  <c:v>2.2841919361293859</c:v>
                </c:pt>
                <c:pt idx="34">
                  <c:v>2.0983569681646186</c:v>
                </c:pt>
                <c:pt idx="35">
                  <c:v>2.7053315142517822</c:v>
                </c:pt>
                <c:pt idx="36">
                  <c:v>2.7783633123764626</c:v>
                </c:pt>
                <c:pt idx="37">
                  <c:v>2.5839846357867016</c:v>
                </c:pt>
                <c:pt idx="38">
                  <c:v>2.4746894381919593</c:v>
                </c:pt>
                <c:pt idx="39">
                  <c:v>2.3892713670312036</c:v>
                </c:pt>
                <c:pt idx="40">
                  <c:v>2.3686609313123124</c:v>
                </c:pt>
                <c:pt idx="41">
                  <c:v>2.4685567657976462</c:v>
                </c:pt>
                <c:pt idx="42">
                  <c:v>2.2936515827577235</c:v>
                </c:pt>
                <c:pt idx="43">
                  <c:v>2.1198490795465661</c:v>
                </c:pt>
                <c:pt idx="44">
                  <c:v>1.8676363788005599</c:v>
                </c:pt>
                <c:pt idx="45">
                  <c:v>1.8298566229167743</c:v>
                </c:pt>
                <c:pt idx="46">
                  <c:v>1.6716602865362089</c:v>
                </c:pt>
                <c:pt idx="47">
                  <c:v>1.4698859416055263</c:v>
                </c:pt>
                <c:pt idx="48">
                  <c:v>1.447501551720819</c:v>
                </c:pt>
                <c:pt idx="49">
                  <c:v>1.492061287279961</c:v>
                </c:pt>
                <c:pt idx="50">
                  <c:v>1.5063977236190056</c:v>
                </c:pt>
                <c:pt idx="51">
                  <c:v>1.8618538174706796</c:v>
                </c:pt>
                <c:pt idx="52">
                  <c:v>1.8825709644532154</c:v>
                </c:pt>
                <c:pt idx="53">
                  <c:v>1.8142338595771548</c:v>
                </c:pt>
                <c:pt idx="54">
                  <c:v>1.6637027547149448</c:v>
                </c:pt>
                <c:pt idx="55">
                  <c:v>1.581698595419317</c:v>
                </c:pt>
                <c:pt idx="56">
                  <c:v>1.638144462578959</c:v>
                </c:pt>
                <c:pt idx="57">
                  <c:v>1.6638252592287563</c:v>
                </c:pt>
                <c:pt idx="58">
                  <c:v>1.8371802460342699</c:v>
                </c:pt>
                <c:pt idx="59">
                  <c:v>1.9569146277060161</c:v>
                </c:pt>
                <c:pt idx="60">
                  <c:v>1.9428102197190138</c:v>
                </c:pt>
                <c:pt idx="61">
                  <c:v>1.8942305791420391</c:v>
                </c:pt>
                <c:pt idx="62">
                  <c:v>1.8944119022583008</c:v>
                </c:pt>
                <c:pt idx="63">
                  <c:v>1.8132471564352237</c:v>
                </c:pt>
                <c:pt idx="64">
                  <c:v>1.6987851547526904</c:v>
                </c:pt>
                <c:pt idx="65">
                  <c:v>1.4621932207186408</c:v>
                </c:pt>
                <c:pt idx="66">
                  <c:v>1.5753430971240232</c:v>
                </c:pt>
                <c:pt idx="67">
                  <c:v>1.6936798817550878</c:v>
                </c:pt>
                <c:pt idx="68">
                  <c:v>1.7572739823998214</c:v>
                </c:pt>
                <c:pt idx="69">
                  <c:v>1.6826067046226749</c:v>
                </c:pt>
                <c:pt idx="70">
                  <c:v>1.5430072670710444</c:v>
                </c:pt>
                <c:pt idx="71">
                  <c:v>1.5188455041867652</c:v>
                </c:pt>
                <c:pt idx="72">
                  <c:v>1.9962933244559549</c:v>
                </c:pt>
                <c:pt idx="73">
                  <c:v>2.1468690154107533</c:v>
                </c:pt>
                <c:pt idx="74">
                  <c:v>2.2137558116034985</c:v>
                </c:pt>
                <c:pt idx="75">
                  <c:v>1.8190994608356721</c:v>
                </c:pt>
                <c:pt idx="76">
                  <c:v>1.7628777023383186</c:v>
                </c:pt>
                <c:pt idx="77">
                  <c:v>1.8051446669005575</c:v>
                </c:pt>
                <c:pt idx="78">
                  <c:v>1.8576004360630751</c:v>
                </c:pt>
                <c:pt idx="79">
                  <c:v>1.8916445479973816</c:v>
                </c:pt>
                <c:pt idx="80">
                  <c:v>1.8635943747549255</c:v>
                </c:pt>
                <c:pt idx="81">
                  <c:v>1.2899077378545802</c:v>
                </c:pt>
                <c:pt idx="82">
                  <c:v>1.3356065807148374</c:v>
                </c:pt>
                <c:pt idx="83">
                  <c:v>1.5971271220150312</c:v>
                </c:pt>
                <c:pt idx="84">
                  <c:v>1.7512043616987163</c:v>
                </c:pt>
                <c:pt idx="85">
                  <c:v>1.8940166340108198</c:v>
                </c:pt>
                <c:pt idx="86">
                  <c:v>1.7159698748958971</c:v>
                </c:pt>
                <c:pt idx="87">
                  <c:v>1.6594657534608643</c:v>
                </c:pt>
                <c:pt idx="88">
                  <c:v>1.7180342320099051</c:v>
                </c:pt>
                <c:pt idx="89">
                  <c:v>1.8626447105523627</c:v>
                </c:pt>
                <c:pt idx="90">
                  <c:v>1.8698008943362645</c:v>
                </c:pt>
                <c:pt idx="91">
                  <c:v>1.8853353221648756</c:v>
                </c:pt>
                <c:pt idx="92">
                  <c:v>2.01694140078519</c:v>
                </c:pt>
                <c:pt idx="93">
                  <c:v>2.2692272266148699</c:v>
                </c:pt>
                <c:pt idx="94">
                  <c:v>2.4686748474642028</c:v>
                </c:pt>
                <c:pt idx="95">
                  <c:v>2.8017691629591028</c:v>
                </c:pt>
                <c:pt idx="96">
                  <c:v>3.0238408389194751</c:v>
                </c:pt>
                <c:pt idx="97">
                  <c:v>3.3384352517249725</c:v>
                </c:pt>
                <c:pt idx="98">
                  <c:v>3.0818803476557521</c:v>
                </c:pt>
                <c:pt idx="99">
                  <c:v>2.7949705634827962</c:v>
                </c:pt>
                <c:pt idx="100">
                  <c:v>2.8875016108057756</c:v>
                </c:pt>
                <c:pt idx="101">
                  <c:v>2.9404536166259971</c:v>
                </c:pt>
                <c:pt idx="102">
                  <c:v>3.2287096866155252</c:v>
                </c:pt>
                <c:pt idx="103">
                  <c:v>3.3969348180384231</c:v>
                </c:pt>
                <c:pt idx="104">
                  <c:v>3.254334975414805</c:v>
                </c:pt>
                <c:pt idx="105">
                  <c:v>3.5456074700836275</c:v>
                </c:pt>
                <c:pt idx="106">
                  <c:v>3.2969229815435668</c:v>
                </c:pt>
                <c:pt idx="107">
                  <c:v>3.4100244144951262</c:v>
                </c:pt>
                <c:pt idx="108">
                  <c:v>3.4587003316117912</c:v>
                </c:pt>
                <c:pt idx="109">
                  <c:v>3.3502960653272358</c:v>
                </c:pt>
                <c:pt idx="110">
                  <c:v>3.3957558901750842</c:v>
                </c:pt>
                <c:pt idx="111">
                  <c:v>3.1788766688320336</c:v>
                </c:pt>
                <c:pt idx="112">
                  <c:v>2.8426309238917638</c:v>
                </c:pt>
                <c:pt idx="113">
                  <c:v>2.5452940509361195</c:v>
                </c:pt>
                <c:pt idx="114">
                  <c:v>2.3471123421962781</c:v>
                </c:pt>
                <c:pt idx="115">
                  <c:v>2.1868935380273209</c:v>
                </c:pt>
                <c:pt idx="116">
                  <c:v>2.2079568195333503</c:v>
                </c:pt>
                <c:pt idx="117">
                  <c:v>2.4190711272944068</c:v>
                </c:pt>
                <c:pt idx="118">
                  <c:v>2.3383936245727677</c:v>
                </c:pt>
                <c:pt idx="119">
                  <c:v>2.2357454486271551</c:v>
                </c:pt>
                <c:pt idx="120">
                  <c:v>2.1895036221375035</c:v>
                </c:pt>
                <c:pt idx="121">
                  <c:v>2.1341089974401162</c:v>
                </c:pt>
                <c:pt idx="122">
                  <c:v>2.0169972833160075</c:v>
                </c:pt>
                <c:pt idx="123">
                  <c:v>2.3584522565642994</c:v>
                </c:pt>
                <c:pt idx="124">
                  <c:v>2.5311878742793334</c:v>
                </c:pt>
                <c:pt idx="125">
                  <c:v>2.6947992908310479</c:v>
                </c:pt>
                <c:pt idx="126">
                  <c:v>3.011665851877483</c:v>
                </c:pt>
                <c:pt idx="127">
                  <c:v>2.7110467192491692</c:v>
                </c:pt>
                <c:pt idx="128">
                  <c:v>2.3779803405885169</c:v>
                </c:pt>
                <c:pt idx="129">
                  <c:v>2.1275225816275172</c:v>
                </c:pt>
                <c:pt idx="130">
                  <c:v>2.1373397075668117</c:v>
                </c:pt>
                <c:pt idx="131">
                  <c:v>2.367924722377988</c:v>
                </c:pt>
                <c:pt idx="132">
                  <c:v>2.4041118696673398</c:v>
                </c:pt>
                <c:pt idx="133">
                  <c:v>2.3840837064335987</c:v>
                </c:pt>
                <c:pt idx="134">
                  <c:v>2.3559261726233012</c:v>
                </c:pt>
                <c:pt idx="135">
                  <c:v>2.5096223230470547</c:v>
                </c:pt>
                <c:pt idx="136">
                  <c:v>2.7973989010158182</c:v>
                </c:pt>
                <c:pt idx="137">
                  <c:v>2.8378373770098761</c:v>
                </c:pt>
                <c:pt idx="138">
                  <c:v>2.7123205422645689</c:v>
                </c:pt>
                <c:pt idx="139">
                  <c:v>2.1755269755950284</c:v>
                </c:pt>
                <c:pt idx="140">
                  <c:v>3.1929892503836994</c:v>
                </c:pt>
                <c:pt idx="141">
                  <c:v>3.3709564202848887</c:v>
                </c:pt>
                <c:pt idx="142">
                  <c:v>2.964417101342113</c:v>
                </c:pt>
                <c:pt idx="143">
                  <c:v>2.5489043280508641</c:v>
                </c:pt>
                <c:pt idx="144">
                  <c:v>2.6474495750658438</c:v>
                </c:pt>
                <c:pt idx="145">
                  <c:v>2.5100718733910057</c:v>
                </c:pt>
                <c:pt idx="146">
                  <c:v>2.6655965581391956</c:v>
                </c:pt>
                <c:pt idx="147">
                  <c:v>2.5835652657318016</c:v>
                </c:pt>
                <c:pt idx="148">
                  <c:v>2.6872076368666171</c:v>
                </c:pt>
                <c:pt idx="149">
                  <c:v>2.7854466711078101</c:v>
                </c:pt>
                <c:pt idx="150">
                  <c:v>2.9321254081705233</c:v>
                </c:pt>
                <c:pt idx="151">
                  <c:v>3.0283409981460969</c:v>
                </c:pt>
                <c:pt idx="152">
                  <c:v>2.9474699142044489</c:v>
                </c:pt>
                <c:pt idx="153">
                  <c:v>2.7745024739842044</c:v>
                </c:pt>
                <c:pt idx="154">
                  <c:v>2.7821674291779752</c:v>
                </c:pt>
                <c:pt idx="155">
                  <c:v>3.0253689265210331</c:v>
                </c:pt>
                <c:pt idx="156">
                  <c:v>3.0497071275915646</c:v>
                </c:pt>
                <c:pt idx="157">
                  <c:v>3.0377145488440545</c:v>
                </c:pt>
                <c:pt idx="158">
                  <c:v>2.8356289943662962</c:v>
                </c:pt>
                <c:pt idx="159">
                  <c:v>2.6691714234153388</c:v>
                </c:pt>
                <c:pt idx="160">
                  <c:v>2.4151369022999605</c:v>
                </c:pt>
                <c:pt idx="161">
                  <c:v>2.4591629646119619</c:v>
                </c:pt>
                <c:pt idx="162">
                  <c:v>2.5120212304326546</c:v>
                </c:pt>
                <c:pt idx="163">
                  <c:v>2.6954163504463118</c:v>
                </c:pt>
                <c:pt idx="164">
                  <c:v>2.7771379991791956</c:v>
                </c:pt>
                <c:pt idx="165">
                  <c:v>2.424984061340218</c:v>
                </c:pt>
                <c:pt idx="166">
                  <c:v>2.2472565118299266</c:v>
                </c:pt>
                <c:pt idx="167">
                  <c:v>1.5571396390137568</c:v>
                </c:pt>
                <c:pt idx="168">
                  <c:v>1.5968229789378254</c:v>
                </c:pt>
                <c:pt idx="169">
                  <c:v>1.6407041991523603</c:v>
                </c:pt>
                <c:pt idx="170">
                  <c:v>1.6389810548272588</c:v>
                </c:pt>
                <c:pt idx="171">
                  <c:v>1.4735533956890317</c:v>
                </c:pt>
                <c:pt idx="172">
                  <c:v>1.2722943603076029</c:v>
                </c:pt>
                <c:pt idx="173">
                  <c:v>1.0829376330950724</c:v>
                </c:pt>
                <c:pt idx="174">
                  <c:v>1.3249086962303853</c:v>
                </c:pt>
                <c:pt idx="175">
                  <c:v>1.2474562787119654</c:v>
                </c:pt>
                <c:pt idx="176">
                  <c:v>1.3232229369311213</c:v>
                </c:pt>
                <c:pt idx="177">
                  <c:v>1.2803466756764581</c:v>
                </c:pt>
                <c:pt idx="178">
                  <c:v>1.324829672538423</c:v>
                </c:pt>
                <c:pt idx="179">
                  <c:v>1.402294867162446</c:v>
                </c:pt>
                <c:pt idx="180">
                  <c:v>1.481663407477265</c:v>
                </c:pt>
                <c:pt idx="181">
                  <c:v>1.3963064451419753</c:v>
                </c:pt>
                <c:pt idx="182">
                  <c:v>1.1341322069475657</c:v>
                </c:pt>
                <c:pt idx="183">
                  <c:v>0.99387670819812379</c:v>
                </c:pt>
                <c:pt idx="184">
                  <c:v>0.90218622083004529</c:v>
                </c:pt>
                <c:pt idx="185">
                  <c:v>0.85725634717040644</c:v>
                </c:pt>
                <c:pt idx="186">
                  <c:v>0.89004746181662175</c:v>
                </c:pt>
                <c:pt idx="187">
                  <c:v>0.78507763826044474</c:v>
                </c:pt>
                <c:pt idx="188">
                  <c:v>0.74718246913439379</c:v>
                </c:pt>
                <c:pt idx="189">
                  <c:v>0.72874628869330549</c:v>
                </c:pt>
                <c:pt idx="190">
                  <c:v>0.8368535324560914</c:v>
                </c:pt>
                <c:pt idx="191">
                  <c:v>0.84623798993476584</c:v>
                </c:pt>
                <c:pt idx="192">
                  <c:v>0.97326628560202588</c:v>
                </c:pt>
                <c:pt idx="193">
                  <c:v>1.1430361639761379</c:v>
                </c:pt>
                <c:pt idx="194">
                  <c:v>1.1985798285569962</c:v>
                </c:pt>
                <c:pt idx="195">
                  <c:v>1.2051478999890024</c:v>
                </c:pt>
                <c:pt idx="196">
                  <c:v>1.311885632571997</c:v>
                </c:pt>
                <c:pt idx="197">
                  <c:v>1.2726710196308468</c:v>
                </c:pt>
                <c:pt idx="198">
                  <c:v>1.2094126119595128</c:v>
                </c:pt>
                <c:pt idx="199">
                  <c:v>1.1233241918385826</c:v>
                </c:pt>
                <c:pt idx="200">
                  <c:v>1.0987413222594893</c:v>
                </c:pt>
                <c:pt idx="201">
                  <c:v>1.0054709528996397</c:v>
                </c:pt>
                <c:pt idx="202">
                  <c:v>0.85539645420790633</c:v>
                </c:pt>
                <c:pt idx="203">
                  <c:v>0.88690594341851359</c:v>
                </c:pt>
                <c:pt idx="204">
                  <c:v>0.97175797981100231</c:v>
                </c:pt>
                <c:pt idx="205">
                  <c:v>0.90909167460426876</c:v>
                </c:pt>
                <c:pt idx="206">
                  <c:v>0.93916980769437408</c:v>
                </c:pt>
                <c:pt idx="207">
                  <c:v>1.0068643020716046</c:v>
                </c:pt>
                <c:pt idx="208">
                  <c:v>1.0558600004040641</c:v>
                </c:pt>
                <c:pt idx="209">
                  <c:v>1.2079684897170091</c:v>
                </c:pt>
                <c:pt idx="210">
                  <c:v>1.2474740341012807</c:v>
                </c:pt>
                <c:pt idx="211">
                  <c:v>1.2748195857394606</c:v>
                </c:pt>
                <c:pt idx="212">
                  <c:v>1.3104290700320385</c:v>
                </c:pt>
                <c:pt idx="213">
                  <c:v>1.2841215424483785</c:v>
                </c:pt>
                <c:pt idx="214">
                  <c:v>1.2791289631803757</c:v>
                </c:pt>
                <c:pt idx="215">
                  <c:v>1.2170240577004154</c:v>
                </c:pt>
                <c:pt idx="216">
                  <c:v>1.3639832410075778</c:v>
                </c:pt>
                <c:pt idx="217">
                  <c:v>1.2839665341534972</c:v>
                </c:pt>
                <c:pt idx="218">
                  <c:v>1.1817716464770329</c:v>
                </c:pt>
                <c:pt idx="219">
                  <c:v>0.94290001709682303</c:v>
                </c:pt>
                <c:pt idx="220">
                  <c:v>1.1582915052712095</c:v>
                </c:pt>
                <c:pt idx="221">
                  <c:v>1.2343476557751962</c:v>
                </c:pt>
                <c:pt idx="222">
                  <c:v>1.2850379253994346</c:v>
                </c:pt>
                <c:pt idx="223">
                  <c:v>1.2181339921835737</c:v>
                </c:pt>
                <c:pt idx="224">
                  <c:v>1.2985196959892016</c:v>
                </c:pt>
                <c:pt idx="225">
                  <c:v>1.294835136316554</c:v>
                </c:pt>
                <c:pt idx="226">
                  <c:v>1.4013305921839594</c:v>
                </c:pt>
                <c:pt idx="227">
                  <c:v>1.2554719629711846</c:v>
                </c:pt>
                <c:pt idx="228">
                  <c:v>1.2983903320494381</c:v>
                </c:pt>
                <c:pt idx="229">
                  <c:v>1.1908470419319068</c:v>
                </c:pt>
                <c:pt idx="230">
                  <c:v>1.2880466471180858</c:v>
                </c:pt>
                <c:pt idx="231">
                  <c:v>1.2803200268185306</c:v>
                </c:pt>
                <c:pt idx="232">
                  <c:v>1.2070394230669188</c:v>
                </c:pt>
                <c:pt idx="233">
                  <c:v>1.336654563732544</c:v>
                </c:pt>
                <c:pt idx="234">
                  <c:v>1.4627046867241595</c:v>
                </c:pt>
                <c:pt idx="235">
                  <c:v>1.6679375698548813</c:v>
                </c:pt>
                <c:pt idx="236">
                  <c:v>1.7171159075177771</c:v>
                </c:pt>
                <c:pt idx="237">
                  <c:v>1.9182545958635515</c:v>
                </c:pt>
                <c:pt idx="238">
                  <c:v>1.7099379447958782</c:v>
                </c:pt>
                <c:pt idx="239">
                  <c:v>1.6880459329702879</c:v>
                </c:pt>
                <c:pt idx="240">
                  <c:v>1.6627017070359851</c:v>
                </c:pt>
                <c:pt idx="241">
                  <c:v>1.6513896273204698</c:v>
                </c:pt>
                <c:pt idx="242">
                  <c:v>1.7776405543292451</c:v>
                </c:pt>
                <c:pt idx="243">
                  <c:v>1.7153658579619788</c:v>
                </c:pt>
                <c:pt idx="244">
                  <c:v>1.7377740970670312</c:v>
                </c:pt>
                <c:pt idx="245">
                  <c:v>1.9260391222427149</c:v>
                </c:pt>
                <c:pt idx="246">
                  <c:v>2.3056989929235292</c:v>
                </c:pt>
                <c:pt idx="247">
                  <c:v>2.2976665785419601</c:v>
                </c:pt>
                <c:pt idx="248">
                  <c:v>2.3921416777622939</c:v>
                </c:pt>
                <c:pt idx="249">
                  <c:v>2.3194873186824281</c:v>
                </c:pt>
                <c:pt idx="250">
                  <c:v>2.6483801966073495</c:v>
                </c:pt>
                <c:pt idx="251">
                  <c:v>2.6239989746070362</c:v>
                </c:pt>
                <c:pt idx="252">
                  <c:v>2.5645316351686716</c:v>
                </c:pt>
                <c:pt idx="253">
                  <c:v>2.7926997157754165</c:v>
                </c:pt>
                <c:pt idx="254">
                  <c:v>3.1357483913026569</c:v>
                </c:pt>
                <c:pt idx="255">
                  <c:v>2.8094654031680779</c:v>
                </c:pt>
                <c:pt idx="256">
                  <c:v>2.6503645716364796</c:v>
                </c:pt>
                <c:pt idx="257">
                  <c:v>2.7652222885047757</c:v>
                </c:pt>
                <c:pt idx="258">
                  <c:v>2.8673029925406075</c:v>
                </c:pt>
                <c:pt idx="259">
                  <c:v>2.952237084620343</c:v>
                </c:pt>
                <c:pt idx="260">
                  <c:v>2.8001772717159019</c:v>
                </c:pt>
                <c:pt idx="261">
                  <c:v>2.3873986630968203</c:v>
                </c:pt>
                <c:pt idx="262">
                  <c:v>2.4205912177489237</c:v>
                </c:pt>
                <c:pt idx="263">
                  <c:v>2.3003488189143146</c:v>
                </c:pt>
                <c:pt idx="264">
                  <c:v>2.7093469505962386</c:v>
                </c:pt>
                <c:pt idx="265">
                  <c:v>2.4639644030728722</c:v>
                </c:pt>
                <c:pt idx="266">
                  <c:v>2.3039066566470425</c:v>
                </c:pt>
                <c:pt idx="267">
                  <c:v>2.5437394636210127</c:v>
                </c:pt>
                <c:pt idx="268">
                  <c:v>2.50838120442394</c:v>
                </c:pt>
                <c:pt idx="269">
                  <c:v>2.4337780224389389</c:v>
                </c:pt>
                <c:pt idx="270">
                  <c:v>2.6990914129718364</c:v>
                </c:pt>
                <c:pt idx="271">
                  <c:v>2.8093327702803683</c:v>
                </c:pt>
                <c:pt idx="272">
                  <c:v>2.6429540323626601</c:v>
                </c:pt>
                <c:pt idx="273">
                  <c:v>2.6786395299989736</c:v>
                </c:pt>
                <c:pt idx="274">
                  <c:v>2.8115667645228388</c:v>
                </c:pt>
                <c:pt idx="275">
                  <c:v>2.9893230569400706</c:v>
                </c:pt>
                <c:pt idx="276">
                  <c:v>2.6863596314190015</c:v>
                </c:pt>
                <c:pt idx="277">
                  <c:v>2.594425106647396</c:v>
                </c:pt>
                <c:pt idx="278">
                  <c:v>2.2898240102879615</c:v>
                </c:pt>
                <c:pt idx="279">
                  <c:v>2.4476800148303144</c:v>
                </c:pt>
                <c:pt idx="280">
                  <c:v>2.5087622546581216</c:v>
                </c:pt>
                <c:pt idx="281">
                  <c:v>2.1843099927506517</c:v>
                </c:pt>
                <c:pt idx="282">
                  <c:v>2.3098020977248086</c:v>
                </c:pt>
                <c:pt idx="283">
                  <c:v>2.1856785904586742</c:v>
                </c:pt>
                <c:pt idx="284">
                  <c:v>2.4023145394074414</c:v>
                </c:pt>
                <c:pt idx="285">
                  <c:v>2.4967557672642582</c:v>
                </c:pt>
                <c:pt idx="286">
                  <c:v>2.4899965477927073</c:v>
                </c:pt>
                <c:pt idx="287">
                  <c:v>2.165954850423828</c:v>
                </c:pt>
                <c:pt idx="288">
                  <c:v>2.1243095765519988</c:v>
                </c:pt>
                <c:pt idx="289">
                  <c:v>2.3642135531460005</c:v>
                </c:pt>
                <c:pt idx="290">
                  <c:v>2.3819467498489693</c:v>
                </c:pt>
                <c:pt idx="291">
                  <c:v>2.8221067086609373</c:v>
                </c:pt>
                <c:pt idx="292">
                  <c:v>3.3248901844293099</c:v>
                </c:pt>
                <c:pt idx="293">
                  <c:v>3.677163933398496</c:v>
                </c:pt>
                <c:pt idx="294">
                  <c:v>3.2078385268900225</c:v>
                </c:pt>
                <c:pt idx="295">
                  <c:v>2.9173446411871344</c:v>
                </c:pt>
                <c:pt idx="296">
                  <c:v>3.3074940335714431</c:v>
                </c:pt>
                <c:pt idx="297">
                  <c:v>3.2619780660519226</c:v>
                </c:pt>
                <c:pt idx="298">
                  <c:v>3.3377868993492386</c:v>
                </c:pt>
                <c:pt idx="299">
                  <c:v>2.725579626268011</c:v>
                </c:pt>
                <c:pt idx="300">
                  <c:v>2.8274826883322506</c:v>
                </c:pt>
                <c:pt idx="301">
                  <c:v>3.2709443863662075</c:v>
                </c:pt>
                <c:pt idx="302">
                  <c:v>3.8499843963135132</c:v>
                </c:pt>
                <c:pt idx="303">
                  <c:v>3.5894127765280821</c:v>
                </c:pt>
                <c:pt idx="304">
                  <c:v>3.091679282722033</c:v>
                </c:pt>
                <c:pt idx="305">
                  <c:v>2.8825717068865888</c:v>
                </c:pt>
                <c:pt idx="306">
                  <c:v>2.8050618299141701</c:v>
                </c:pt>
                <c:pt idx="307">
                  <c:v>2.5802286233209561</c:v>
                </c:pt>
                <c:pt idx="308">
                  <c:v>2.5517959894925268</c:v>
                </c:pt>
                <c:pt idx="309">
                  <c:v>2.1948390008345213</c:v>
                </c:pt>
                <c:pt idx="310">
                  <c:v>2.0889440416611658</c:v>
                </c:pt>
                <c:pt idx="311">
                  <c:v>2.7027861454880489</c:v>
                </c:pt>
                <c:pt idx="312">
                  <c:v>1.9542054576585277</c:v>
                </c:pt>
                <c:pt idx="313">
                  <c:v>2.4990031863361635</c:v>
                </c:pt>
                <c:pt idx="314">
                  <c:v>2.5436808726496438</c:v>
                </c:pt>
                <c:pt idx="315">
                  <c:v>2.5218741168000434</c:v>
                </c:pt>
                <c:pt idx="316">
                  <c:v>2.4743712743646631</c:v>
                </c:pt>
                <c:pt idx="317">
                  <c:v>2.2481127456514081</c:v>
                </c:pt>
                <c:pt idx="318">
                  <c:v>2.0582741346476947</c:v>
                </c:pt>
                <c:pt idx="319">
                  <c:v>2.1230493667286128</c:v>
                </c:pt>
                <c:pt idx="320">
                  <c:v>2.3353170315159555</c:v>
                </c:pt>
                <c:pt idx="321">
                  <c:v>2.4795248478609153</c:v>
                </c:pt>
                <c:pt idx="322">
                  <c:v>2.0888483079625058</c:v>
                </c:pt>
                <c:pt idx="323">
                  <c:v>2.2695521282449893</c:v>
                </c:pt>
                <c:pt idx="324">
                  <c:v>2.2392894566520192</c:v>
                </c:pt>
                <c:pt idx="325">
                  <c:v>2.3977075076153005</c:v>
                </c:pt>
                <c:pt idx="326">
                  <c:v>2.1449444675140819</c:v>
                </c:pt>
                <c:pt idx="327">
                  <c:v>2.4396218109454444</c:v>
                </c:pt>
                <c:pt idx="328">
                  <c:v>3.0245725530721672</c:v>
                </c:pt>
                <c:pt idx="329">
                  <c:v>2.8555037967392267</c:v>
                </c:pt>
                <c:pt idx="330">
                  <c:v>3.0982388392009641</c:v>
                </c:pt>
                <c:pt idx="331">
                  <c:v>4.4266875529903196</c:v>
                </c:pt>
                <c:pt idx="332">
                  <c:v>4.7818252798570908</c:v>
                </c:pt>
                <c:pt idx="333">
                  <c:v>4.6759902636312223</c:v>
                </c:pt>
                <c:pt idx="334">
                  <c:v>3.8407564300070955</c:v>
                </c:pt>
                <c:pt idx="335">
                  <c:v>4.8235806934598005</c:v>
                </c:pt>
                <c:pt idx="336">
                  <c:v>4.8640440727342273</c:v>
                </c:pt>
                <c:pt idx="337">
                  <c:v>5.4906372812873308</c:v>
                </c:pt>
                <c:pt idx="338">
                  <c:v>4.9331848560293716</c:v>
                </c:pt>
                <c:pt idx="339">
                  <c:v>4.8111726632373806</c:v>
                </c:pt>
                <c:pt idx="340">
                  <c:v>4.785732714677005</c:v>
                </c:pt>
                <c:pt idx="341">
                  <c:v>4.7133048956768295</c:v>
                </c:pt>
                <c:pt idx="342">
                  <c:v>4.1169067986120673</c:v>
                </c:pt>
                <c:pt idx="343">
                  <c:v>4.2184039996325637</c:v>
                </c:pt>
                <c:pt idx="344">
                  <c:v>3.7706786529611076</c:v>
                </c:pt>
                <c:pt idx="345">
                  <c:v>6.8247424095603053</c:v>
                </c:pt>
                <c:pt idx="346">
                  <c:v>6.8677478148364974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2717840"/>
        <c:axId val="532717056"/>
      </c:lineChart>
      <c:catAx>
        <c:axId val="53271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Eichholtz &amp; Geltner (2004)</a:t>
                </a:r>
              </a:p>
            </c:rich>
          </c:tx>
          <c:layout>
            <c:manualLayout>
              <c:xMode val="edge"/>
              <c:yMode val="edge"/>
              <c:x val="0.37094854243146874"/>
              <c:y val="0.908906882591093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717056"/>
        <c:crosses val="autoZero"/>
        <c:auto val="0"/>
        <c:lblAlgn val="ctr"/>
        <c:lblOffset val="100"/>
        <c:tickLblSkip val="50"/>
        <c:tickMarkSkip val="10"/>
        <c:noMultiLvlLbl val="0"/>
      </c:catAx>
      <c:valAx>
        <c:axId val="5327170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2717840"/>
        <c:crosses val="max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Exhibit 11b; 1628-1688: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Herengracht Real Location Value Index </a:t>
            </a:r>
          </a:p>
        </c:rich>
      </c:tx>
      <c:layout>
        <c:manualLayout>
          <c:xMode val="edge"/>
          <c:yMode val="edge"/>
          <c:x val="0.15817223198594027"/>
          <c:y val="3.85756816289184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96309314586997"/>
          <c:y val="0.28486657202893612"/>
          <c:w val="0.81898066783831291"/>
          <c:h val="0.54302690293015943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Index'!$D$23:$D$369</c:f>
              <c:numCache>
                <c:formatCode>General</c:formatCode>
                <c:ptCount val="347"/>
                <c:pt idx="0">
                  <c:v>1628</c:v>
                </c:pt>
                <c:pt idx="1">
                  <c:v>1629</c:v>
                </c:pt>
                <c:pt idx="2">
                  <c:v>1630</c:v>
                </c:pt>
                <c:pt idx="3">
                  <c:v>1631</c:v>
                </c:pt>
                <c:pt idx="4">
                  <c:v>1632</c:v>
                </c:pt>
                <c:pt idx="5">
                  <c:v>1633</c:v>
                </c:pt>
                <c:pt idx="6">
                  <c:v>1634</c:v>
                </c:pt>
                <c:pt idx="7">
                  <c:v>1635</c:v>
                </c:pt>
                <c:pt idx="8">
                  <c:v>1636</c:v>
                </c:pt>
                <c:pt idx="9">
                  <c:v>1637</c:v>
                </c:pt>
                <c:pt idx="10">
                  <c:v>1638</c:v>
                </c:pt>
                <c:pt idx="11">
                  <c:v>1639</c:v>
                </c:pt>
                <c:pt idx="12">
                  <c:v>1640</c:v>
                </c:pt>
                <c:pt idx="13">
                  <c:v>1641</c:v>
                </c:pt>
                <c:pt idx="14">
                  <c:v>1642</c:v>
                </c:pt>
                <c:pt idx="15">
                  <c:v>1643</c:v>
                </c:pt>
                <c:pt idx="16">
                  <c:v>1644</c:v>
                </c:pt>
                <c:pt idx="17">
                  <c:v>1645</c:v>
                </c:pt>
                <c:pt idx="18">
                  <c:v>1646</c:v>
                </c:pt>
                <c:pt idx="19">
                  <c:v>1647</c:v>
                </c:pt>
                <c:pt idx="20">
                  <c:v>1648</c:v>
                </c:pt>
                <c:pt idx="21">
                  <c:v>1649</c:v>
                </c:pt>
                <c:pt idx="22">
                  <c:v>1650</c:v>
                </c:pt>
                <c:pt idx="23">
                  <c:v>1651</c:v>
                </c:pt>
                <c:pt idx="24">
                  <c:v>1652</c:v>
                </c:pt>
                <c:pt idx="25">
                  <c:v>1653</c:v>
                </c:pt>
                <c:pt idx="26">
                  <c:v>1654</c:v>
                </c:pt>
                <c:pt idx="27">
                  <c:v>1655</c:v>
                </c:pt>
                <c:pt idx="28">
                  <c:v>1656</c:v>
                </c:pt>
                <c:pt idx="29">
                  <c:v>1657</c:v>
                </c:pt>
                <c:pt idx="30">
                  <c:v>1658</c:v>
                </c:pt>
                <c:pt idx="31">
                  <c:v>1659</c:v>
                </c:pt>
                <c:pt idx="32">
                  <c:v>1660</c:v>
                </c:pt>
                <c:pt idx="33">
                  <c:v>1661</c:v>
                </c:pt>
                <c:pt idx="34">
                  <c:v>1662</c:v>
                </c:pt>
                <c:pt idx="35">
                  <c:v>1663</c:v>
                </c:pt>
                <c:pt idx="36">
                  <c:v>1664</c:v>
                </c:pt>
                <c:pt idx="37">
                  <c:v>1665</c:v>
                </c:pt>
                <c:pt idx="38">
                  <c:v>1666</c:v>
                </c:pt>
                <c:pt idx="39">
                  <c:v>1667</c:v>
                </c:pt>
                <c:pt idx="40">
                  <c:v>1668</c:v>
                </c:pt>
                <c:pt idx="41">
                  <c:v>1669</c:v>
                </c:pt>
                <c:pt idx="42">
                  <c:v>1670</c:v>
                </c:pt>
                <c:pt idx="43">
                  <c:v>1671</c:v>
                </c:pt>
                <c:pt idx="44">
                  <c:v>1672</c:v>
                </c:pt>
                <c:pt idx="45">
                  <c:v>1673</c:v>
                </c:pt>
                <c:pt idx="46">
                  <c:v>1674</c:v>
                </c:pt>
                <c:pt idx="47">
                  <c:v>1675</c:v>
                </c:pt>
                <c:pt idx="48">
                  <c:v>1676</c:v>
                </c:pt>
                <c:pt idx="49">
                  <c:v>1677</c:v>
                </c:pt>
                <c:pt idx="50">
                  <c:v>1678</c:v>
                </c:pt>
                <c:pt idx="51">
                  <c:v>1679</c:v>
                </c:pt>
                <c:pt idx="52">
                  <c:v>1680</c:v>
                </c:pt>
                <c:pt idx="53">
                  <c:v>1681</c:v>
                </c:pt>
                <c:pt idx="54">
                  <c:v>1682</c:v>
                </c:pt>
                <c:pt idx="55">
                  <c:v>1683</c:v>
                </c:pt>
                <c:pt idx="56">
                  <c:v>1684</c:v>
                </c:pt>
                <c:pt idx="57">
                  <c:v>1685</c:v>
                </c:pt>
                <c:pt idx="58">
                  <c:v>1686</c:v>
                </c:pt>
                <c:pt idx="59">
                  <c:v>1687</c:v>
                </c:pt>
                <c:pt idx="60">
                  <c:v>1688</c:v>
                </c:pt>
                <c:pt idx="61">
                  <c:v>1689</c:v>
                </c:pt>
                <c:pt idx="62">
                  <c:v>1690</c:v>
                </c:pt>
                <c:pt idx="63">
                  <c:v>1691</c:v>
                </c:pt>
                <c:pt idx="64">
                  <c:v>1692</c:v>
                </c:pt>
                <c:pt idx="65">
                  <c:v>1693</c:v>
                </c:pt>
                <c:pt idx="66">
                  <c:v>1694</c:v>
                </c:pt>
                <c:pt idx="67">
                  <c:v>1695</c:v>
                </c:pt>
                <c:pt idx="68">
                  <c:v>1696</c:v>
                </c:pt>
                <c:pt idx="69">
                  <c:v>1697</c:v>
                </c:pt>
                <c:pt idx="70">
                  <c:v>1698</c:v>
                </c:pt>
                <c:pt idx="71">
                  <c:v>1699</c:v>
                </c:pt>
                <c:pt idx="72">
                  <c:v>1700</c:v>
                </c:pt>
                <c:pt idx="73">
                  <c:v>1701</c:v>
                </c:pt>
                <c:pt idx="74">
                  <c:v>1702</c:v>
                </c:pt>
                <c:pt idx="75">
                  <c:v>1703</c:v>
                </c:pt>
                <c:pt idx="76">
                  <c:v>1704</c:v>
                </c:pt>
                <c:pt idx="77">
                  <c:v>1705</c:v>
                </c:pt>
                <c:pt idx="78">
                  <c:v>1706</c:v>
                </c:pt>
                <c:pt idx="79">
                  <c:v>1707</c:v>
                </c:pt>
                <c:pt idx="80">
                  <c:v>1708</c:v>
                </c:pt>
                <c:pt idx="81">
                  <c:v>1709</c:v>
                </c:pt>
                <c:pt idx="82">
                  <c:v>1710</c:v>
                </c:pt>
                <c:pt idx="83">
                  <c:v>1711</c:v>
                </c:pt>
                <c:pt idx="84">
                  <c:v>1712</c:v>
                </c:pt>
                <c:pt idx="85">
                  <c:v>1713</c:v>
                </c:pt>
                <c:pt idx="86">
                  <c:v>1714</c:v>
                </c:pt>
                <c:pt idx="87">
                  <c:v>1715</c:v>
                </c:pt>
                <c:pt idx="88">
                  <c:v>1716</c:v>
                </c:pt>
                <c:pt idx="89">
                  <c:v>1717</c:v>
                </c:pt>
                <c:pt idx="90">
                  <c:v>1718</c:v>
                </c:pt>
                <c:pt idx="91">
                  <c:v>1719</c:v>
                </c:pt>
                <c:pt idx="92">
                  <c:v>1720</c:v>
                </c:pt>
                <c:pt idx="93">
                  <c:v>1721</c:v>
                </c:pt>
                <c:pt idx="94">
                  <c:v>1722</c:v>
                </c:pt>
                <c:pt idx="95">
                  <c:v>1723</c:v>
                </c:pt>
                <c:pt idx="96">
                  <c:v>1724</c:v>
                </c:pt>
                <c:pt idx="97">
                  <c:v>1725</c:v>
                </c:pt>
                <c:pt idx="98">
                  <c:v>1726</c:v>
                </c:pt>
                <c:pt idx="99">
                  <c:v>1727</c:v>
                </c:pt>
                <c:pt idx="100">
                  <c:v>1728</c:v>
                </c:pt>
                <c:pt idx="101">
                  <c:v>1729</c:v>
                </c:pt>
                <c:pt idx="102">
                  <c:v>1730</c:v>
                </c:pt>
                <c:pt idx="103">
                  <c:v>1731</c:v>
                </c:pt>
                <c:pt idx="104">
                  <c:v>1732</c:v>
                </c:pt>
                <c:pt idx="105">
                  <c:v>1733</c:v>
                </c:pt>
                <c:pt idx="106">
                  <c:v>1734</c:v>
                </c:pt>
                <c:pt idx="107">
                  <c:v>1735</c:v>
                </c:pt>
                <c:pt idx="108">
                  <c:v>1736</c:v>
                </c:pt>
                <c:pt idx="109">
                  <c:v>1737</c:v>
                </c:pt>
                <c:pt idx="110">
                  <c:v>1738</c:v>
                </c:pt>
                <c:pt idx="111">
                  <c:v>1739</c:v>
                </c:pt>
                <c:pt idx="112">
                  <c:v>1740</c:v>
                </c:pt>
                <c:pt idx="113">
                  <c:v>1741</c:v>
                </c:pt>
                <c:pt idx="114">
                  <c:v>1742</c:v>
                </c:pt>
                <c:pt idx="115">
                  <c:v>1743</c:v>
                </c:pt>
                <c:pt idx="116">
                  <c:v>1744</c:v>
                </c:pt>
                <c:pt idx="117">
                  <c:v>1745</c:v>
                </c:pt>
                <c:pt idx="118">
                  <c:v>1746</c:v>
                </c:pt>
                <c:pt idx="119">
                  <c:v>1747</c:v>
                </c:pt>
                <c:pt idx="120">
                  <c:v>1748</c:v>
                </c:pt>
                <c:pt idx="121">
                  <c:v>1749</c:v>
                </c:pt>
                <c:pt idx="122">
                  <c:v>1750</c:v>
                </c:pt>
                <c:pt idx="123">
                  <c:v>1751</c:v>
                </c:pt>
                <c:pt idx="124">
                  <c:v>1752</c:v>
                </c:pt>
                <c:pt idx="125">
                  <c:v>1753</c:v>
                </c:pt>
                <c:pt idx="126">
                  <c:v>1754</c:v>
                </c:pt>
                <c:pt idx="127">
                  <c:v>1755</c:v>
                </c:pt>
                <c:pt idx="128">
                  <c:v>1756</c:v>
                </c:pt>
                <c:pt idx="129">
                  <c:v>1757</c:v>
                </c:pt>
                <c:pt idx="130">
                  <c:v>1758</c:v>
                </c:pt>
                <c:pt idx="131">
                  <c:v>1759</c:v>
                </c:pt>
                <c:pt idx="132">
                  <c:v>1760</c:v>
                </c:pt>
                <c:pt idx="133">
                  <c:v>1761</c:v>
                </c:pt>
                <c:pt idx="134">
                  <c:v>1762</c:v>
                </c:pt>
                <c:pt idx="135">
                  <c:v>1763</c:v>
                </c:pt>
                <c:pt idx="136">
                  <c:v>1764</c:v>
                </c:pt>
                <c:pt idx="137">
                  <c:v>1765</c:v>
                </c:pt>
                <c:pt idx="138">
                  <c:v>1766</c:v>
                </c:pt>
                <c:pt idx="139">
                  <c:v>1767</c:v>
                </c:pt>
                <c:pt idx="140">
                  <c:v>1768</c:v>
                </c:pt>
                <c:pt idx="141">
                  <c:v>1769</c:v>
                </c:pt>
                <c:pt idx="142">
                  <c:v>1770</c:v>
                </c:pt>
                <c:pt idx="143">
                  <c:v>1771</c:v>
                </c:pt>
                <c:pt idx="144">
                  <c:v>1772</c:v>
                </c:pt>
                <c:pt idx="145">
                  <c:v>1773</c:v>
                </c:pt>
                <c:pt idx="146">
                  <c:v>1774</c:v>
                </c:pt>
                <c:pt idx="147">
                  <c:v>1775</c:v>
                </c:pt>
                <c:pt idx="148">
                  <c:v>1776</c:v>
                </c:pt>
                <c:pt idx="149">
                  <c:v>1777</c:v>
                </c:pt>
                <c:pt idx="150">
                  <c:v>1778</c:v>
                </c:pt>
                <c:pt idx="151">
                  <c:v>1779</c:v>
                </c:pt>
                <c:pt idx="152">
                  <c:v>1780</c:v>
                </c:pt>
                <c:pt idx="153">
                  <c:v>1781</c:v>
                </c:pt>
                <c:pt idx="154">
                  <c:v>1782</c:v>
                </c:pt>
                <c:pt idx="155">
                  <c:v>1783</c:v>
                </c:pt>
                <c:pt idx="156">
                  <c:v>1784</c:v>
                </c:pt>
                <c:pt idx="157">
                  <c:v>1785</c:v>
                </c:pt>
                <c:pt idx="158">
                  <c:v>1786</c:v>
                </c:pt>
                <c:pt idx="159">
                  <c:v>1787</c:v>
                </c:pt>
                <c:pt idx="160">
                  <c:v>1788</c:v>
                </c:pt>
                <c:pt idx="161">
                  <c:v>1789</c:v>
                </c:pt>
                <c:pt idx="162">
                  <c:v>1790</c:v>
                </c:pt>
                <c:pt idx="163">
                  <c:v>1791</c:v>
                </c:pt>
                <c:pt idx="164">
                  <c:v>1792</c:v>
                </c:pt>
                <c:pt idx="165">
                  <c:v>1793</c:v>
                </c:pt>
                <c:pt idx="166">
                  <c:v>1794</c:v>
                </c:pt>
                <c:pt idx="167">
                  <c:v>1795</c:v>
                </c:pt>
                <c:pt idx="168">
                  <c:v>1796</c:v>
                </c:pt>
                <c:pt idx="169">
                  <c:v>1797</c:v>
                </c:pt>
                <c:pt idx="170">
                  <c:v>1798</c:v>
                </c:pt>
                <c:pt idx="171">
                  <c:v>1799</c:v>
                </c:pt>
                <c:pt idx="172">
                  <c:v>1800</c:v>
                </c:pt>
                <c:pt idx="173">
                  <c:v>1801</c:v>
                </c:pt>
                <c:pt idx="174">
                  <c:v>1802</c:v>
                </c:pt>
                <c:pt idx="175">
                  <c:v>1803</c:v>
                </c:pt>
                <c:pt idx="176">
                  <c:v>1804</c:v>
                </c:pt>
                <c:pt idx="177">
                  <c:v>1805</c:v>
                </c:pt>
                <c:pt idx="178">
                  <c:v>1806</c:v>
                </c:pt>
                <c:pt idx="179">
                  <c:v>1807</c:v>
                </c:pt>
                <c:pt idx="180">
                  <c:v>1808</c:v>
                </c:pt>
                <c:pt idx="181">
                  <c:v>1809</c:v>
                </c:pt>
                <c:pt idx="182">
                  <c:v>1810</c:v>
                </c:pt>
                <c:pt idx="183">
                  <c:v>1811</c:v>
                </c:pt>
                <c:pt idx="184">
                  <c:v>1812</c:v>
                </c:pt>
                <c:pt idx="185">
                  <c:v>1813</c:v>
                </c:pt>
                <c:pt idx="186">
                  <c:v>1814</c:v>
                </c:pt>
                <c:pt idx="187">
                  <c:v>1815</c:v>
                </c:pt>
                <c:pt idx="188">
                  <c:v>1816</c:v>
                </c:pt>
                <c:pt idx="189">
                  <c:v>1817</c:v>
                </c:pt>
                <c:pt idx="190">
                  <c:v>1818</c:v>
                </c:pt>
                <c:pt idx="191">
                  <c:v>1819</c:v>
                </c:pt>
                <c:pt idx="192">
                  <c:v>1820</c:v>
                </c:pt>
                <c:pt idx="193">
                  <c:v>1821</c:v>
                </c:pt>
                <c:pt idx="194">
                  <c:v>1822</c:v>
                </c:pt>
                <c:pt idx="195">
                  <c:v>1823</c:v>
                </c:pt>
                <c:pt idx="196">
                  <c:v>1824</c:v>
                </c:pt>
                <c:pt idx="197">
                  <c:v>1825</c:v>
                </c:pt>
                <c:pt idx="198">
                  <c:v>1826</c:v>
                </c:pt>
                <c:pt idx="199">
                  <c:v>1827</c:v>
                </c:pt>
                <c:pt idx="200">
                  <c:v>1828</c:v>
                </c:pt>
                <c:pt idx="201">
                  <c:v>1829</c:v>
                </c:pt>
                <c:pt idx="202">
                  <c:v>1830</c:v>
                </c:pt>
                <c:pt idx="203">
                  <c:v>1831</c:v>
                </c:pt>
                <c:pt idx="204">
                  <c:v>1832</c:v>
                </c:pt>
                <c:pt idx="205">
                  <c:v>1833</c:v>
                </c:pt>
                <c:pt idx="206">
                  <c:v>1834</c:v>
                </c:pt>
                <c:pt idx="207">
                  <c:v>1835</c:v>
                </c:pt>
                <c:pt idx="208">
                  <c:v>1836</c:v>
                </c:pt>
                <c:pt idx="209">
                  <c:v>1837</c:v>
                </c:pt>
                <c:pt idx="210">
                  <c:v>1838</c:v>
                </c:pt>
                <c:pt idx="211">
                  <c:v>1839</c:v>
                </c:pt>
                <c:pt idx="212">
                  <c:v>1840</c:v>
                </c:pt>
                <c:pt idx="213">
                  <c:v>1841</c:v>
                </c:pt>
                <c:pt idx="214">
                  <c:v>1842</c:v>
                </c:pt>
                <c:pt idx="215">
                  <c:v>1843</c:v>
                </c:pt>
                <c:pt idx="216">
                  <c:v>1844</c:v>
                </c:pt>
                <c:pt idx="217">
                  <c:v>1845</c:v>
                </c:pt>
                <c:pt idx="218">
                  <c:v>1846</c:v>
                </c:pt>
                <c:pt idx="219">
                  <c:v>1847</c:v>
                </c:pt>
                <c:pt idx="220">
                  <c:v>1848</c:v>
                </c:pt>
                <c:pt idx="221">
                  <c:v>1849</c:v>
                </c:pt>
                <c:pt idx="222">
                  <c:v>1850</c:v>
                </c:pt>
                <c:pt idx="223">
                  <c:v>1851</c:v>
                </c:pt>
                <c:pt idx="224">
                  <c:v>1852</c:v>
                </c:pt>
                <c:pt idx="225">
                  <c:v>1853</c:v>
                </c:pt>
                <c:pt idx="226">
                  <c:v>1854</c:v>
                </c:pt>
                <c:pt idx="227">
                  <c:v>1855</c:v>
                </c:pt>
                <c:pt idx="228">
                  <c:v>1856</c:v>
                </c:pt>
                <c:pt idx="229">
                  <c:v>1857</c:v>
                </c:pt>
                <c:pt idx="230">
                  <c:v>1858</c:v>
                </c:pt>
                <c:pt idx="231">
                  <c:v>1859</c:v>
                </c:pt>
                <c:pt idx="232">
                  <c:v>1860</c:v>
                </c:pt>
                <c:pt idx="233">
                  <c:v>1861</c:v>
                </c:pt>
                <c:pt idx="234">
                  <c:v>1862</c:v>
                </c:pt>
                <c:pt idx="235">
                  <c:v>1863</c:v>
                </c:pt>
                <c:pt idx="236">
                  <c:v>1864</c:v>
                </c:pt>
                <c:pt idx="237">
                  <c:v>1865</c:v>
                </c:pt>
                <c:pt idx="238">
                  <c:v>1866</c:v>
                </c:pt>
                <c:pt idx="239">
                  <c:v>1867</c:v>
                </c:pt>
                <c:pt idx="240">
                  <c:v>1868</c:v>
                </c:pt>
                <c:pt idx="241">
                  <c:v>1869</c:v>
                </c:pt>
                <c:pt idx="242">
                  <c:v>1870</c:v>
                </c:pt>
                <c:pt idx="243">
                  <c:v>1871</c:v>
                </c:pt>
                <c:pt idx="244">
                  <c:v>1872</c:v>
                </c:pt>
                <c:pt idx="245">
                  <c:v>1873</c:v>
                </c:pt>
                <c:pt idx="246">
                  <c:v>1874</c:v>
                </c:pt>
                <c:pt idx="247">
                  <c:v>1875</c:v>
                </c:pt>
                <c:pt idx="248">
                  <c:v>1876</c:v>
                </c:pt>
                <c:pt idx="249">
                  <c:v>1877</c:v>
                </c:pt>
                <c:pt idx="250">
                  <c:v>1878</c:v>
                </c:pt>
                <c:pt idx="251">
                  <c:v>1879</c:v>
                </c:pt>
                <c:pt idx="252">
                  <c:v>1880</c:v>
                </c:pt>
                <c:pt idx="253">
                  <c:v>1881</c:v>
                </c:pt>
                <c:pt idx="254">
                  <c:v>1882</c:v>
                </c:pt>
                <c:pt idx="255">
                  <c:v>1883</c:v>
                </c:pt>
                <c:pt idx="256">
                  <c:v>1884</c:v>
                </c:pt>
                <c:pt idx="257">
                  <c:v>1885</c:v>
                </c:pt>
                <c:pt idx="258">
                  <c:v>1886</c:v>
                </c:pt>
                <c:pt idx="259">
                  <c:v>1887</c:v>
                </c:pt>
                <c:pt idx="260">
                  <c:v>1888</c:v>
                </c:pt>
                <c:pt idx="261">
                  <c:v>1889</c:v>
                </c:pt>
                <c:pt idx="262">
                  <c:v>1890</c:v>
                </c:pt>
                <c:pt idx="263">
                  <c:v>1891</c:v>
                </c:pt>
                <c:pt idx="264">
                  <c:v>1892</c:v>
                </c:pt>
                <c:pt idx="265">
                  <c:v>1893</c:v>
                </c:pt>
                <c:pt idx="266">
                  <c:v>1894</c:v>
                </c:pt>
                <c:pt idx="267">
                  <c:v>1895</c:v>
                </c:pt>
                <c:pt idx="268">
                  <c:v>1896</c:v>
                </c:pt>
                <c:pt idx="269">
                  <c:v>1897</c:v>
                </c:pt>
                <c:pt idx="270">
                  <c:v>1898</c:v>
                </c:pt>
                <c:pt idx="271">
                  <c:v>1899</c:v>
                </c:pt>
                <c:pt idx="272">
                  <c:v>1900</c:v>
                </c:pt>
                <c:pt idx="273">
                  <c:v>1901</c:v>
                </c:pt>
                <c:pt idx="274">
                  <c:v>1902</c:v>
                </c:pt>
                <c:pt idx="275">
                  <c:v>1903</c:v>
                </c:pt>
                <c:pt idx="276">
                  <c:v>1904</c:v>
                </c:pt>
                <c:pt idx="277">
                  <c:v>1905</c:v>
                </c:pt>
                <c:pt idx="278">
                  <c:v>1906</c:v>
                </c:pt>
                <c:pt idx="279">
                  <c:v>1907</c:v>
                </c:pt>
                <c:pt idx="280">
                  <c:v>1908</c:v>
                </c:pt>
                <c:pt idx="281">
                  <c:v>1909</c:v>
                </c:pt>
                <c:pt idx="282">
                  <c:v>1910</c:v>
                </c:pt>
                <c:pt idx="283">
                  <c:v>1911</c:v>
                </c:pt>
                <c:pt idx="284">
                  <c:v>1912</c:v>
                </c:pt>
                <c:pt idx="285">
                  <c:v>1913</c:v>
                </c:pt>
                <c:pt idx="286">
                  <c:v>1914</c:v>
                </c:pt>
                <c:pt idx="287">
                  <c:v>1915</c:v>
                </c:pt>
                <c:pt idx="288">
                  <c:v>1916</c:v>
                </c:pt>
                <c:pt idx="289">
                  <c:v>1917</c:v>
                </c:pt>
                <c:pt idx="290">
                  <c:v>1918</c:v>
                </c:pt>
                <c:pt idx="291">
                  <c:v>1919</c:v>
                </c:pt>
                <c:pt idx="292">
                  <c:v>1920</c:v>
                </c:pt>
                <c:pt idx="293">
                  <c:v>1921</c:v>
                </c:pt>
                <c:pt idx="294">
                  <c:v>1922</c:v>
                </c:pt>
                <c:pt idx="295">
                  <c:v>1923</c:v>
                </c:pt>
                <c:pt idx="296">
                  <c:v>1924</c:v>
                </c:pt>
                <c:pt idx="297">
                  <c:v>1925</c:v>
                </c:pt>
                <c:pt idx="298">
                  <c:v>1926</c:v>
                </c:pt>
                <c:pt idx="299">
                  <c:v>1927</c:v>
                </c:pt>
                <c:pt idx="300">
                  <c:v>1928</c:v>
                </c:pt>
                <c:pt idx="301">
                  <c:v>1929</c:v>
                </c:pt>
                <c:pt idx="302">
                  <c:v>1930</c:v>
                </c:pt>
                <c:pt idx="303">
                  <c:v>1931</c:v>
                </c:pt>
                <c:pt idx="304">
                  <c:v>1932</c:v>
                </c:pt>
                <c:pt idx="305">
                  <c:v>1933</c:v>
                </c:pt>
                <c:pt idx="306">
                  <c:v>1934</c:v>
                </c:pt>
                <c:pt idx="307">
                  <c:v>1935</c:v>
                </c:pt>
                <c:pt idx="308">
                  <c:v>1936</c:v>
                </c:pt>
                <c:pt idx="309">
                  <c:v>1937</c:v>
                </c:pt>
                <c:pt idx="310">
                  <c:v>1938</c:v>
                </c:pt>
                <c:pt idx="311">
                  <c:v>1939</c:v>
                </c:pt>
                <c:pt idx="312">
                  <c:v>1940</c:v>
                </c:pt>
                <c:pt idx="313">
                  <c:v>1941</c:v>
                </c:pt>
                <c:pt idx="314">
                  <c:v>1942</c:v>
                </c:pt>
                <c:pt idx="315">
                  <c:v>1943</c:v>
                </c:pt>
                <c:pt idx="316">
                  <c:v>1944</c:v>
                </c:pt>
                <c:pt idx="317">
                  <c:v>1945</c:v>
                </c:pt>
                <c:pt idx="318">
                  <c:v>1946</c:v>
                </c:pt>
                <c:pt idx="319">
                  <c:v>1947</c:v>
                </c:pt>
                <c:pt idx="320">
                  <c:v>1948</c:v>
                </c:pt>
                <c:pt idx="321">
                  <c:v>1949</c:v>
                </c:pt>
                <c:pt idx="322">
                  <c:v>1950</c:v>
                </c:pt>
                <c:pt idx="323">
                  <c:v>1951</c:v>
                </c:pt>
                <c:pt idx="324">
                  <c:v>1952</c:v>
                </c:pt>
                <c:pt idx="325">
                  <c:v>1953</c:v>
                </c:pt>
                <c:pt idx="326">
                  <c:v>1954</c:v>
                </c:pt>
                <c:pt idx="327">
                  <c:v>1955</c:v>
                </c:pt>
                <c:pt idx="328">
                  <c:v>1956</c:v>
                </c:pt>
                <c:pt idx="329">
                  <c:v>1957</c:v>
                </c:pt>
                <c:pt idx="330">
                  <c:v>1958</c:v>
                </c:pt>
                <c:pt idx="331">
                  <c:v>1959</c:v>
                </c:pt>
                <c:pt idx="332">
                  <c:v>1960</c:v>
                </c:pt>
                <c:pt idx="333">
                  <c:v>1961</c:v>
                </c:pt>
                <c:pt idx="334">
                  <c:v>1962</c:v>
                </c:pt>
                <c:pt idx="335">
                  <c:v>1963</c:v>
                </c:pt>
                <c:pt idx="336">
                  <c:v>1964</c:v>
                </c:pt>
                <c:pt idx="337">
                  <c:v>1965</c:v>
                </c:pt>
                <c:pt idx="338">
                  <c:v>1966</c:v>
                </c:pt>
                <c:pt idx="339">
                  <c:v>1967</c:v>
                </c:pt>
                <c:pt idx="340">
                  <c:v>1968</c:v>
                </c:pt>
                <c:pt idx="341">
                  <c:v>1969</c:v>
                </c:pt>
                <c:pt idx="342">
                  <c:v>1970</c:v>
                </c:pt>
                <c:pt idx="343">
                  <c:v>1971</c:v>
                </c:pt>
                <c:pt idx="344">
                  <c:v>1972</c:v>
                </c:pt>
                <c:pt idx="345">
                  <c:v>1973</c:v>
                </c:pt>
                <c:pt idx="346">
                  <c:v>1974</c:v>
                </c:pt>
              </c:numCache>
            </c:numRef>
          </c:cat>
          <c:val>
            <c:numRef>
              <c:f>'Herengracht Index'!$J$23:$J$83</c:f>
              <c:numCache>
                <c:formatCode>0.00</c:formatCode>
                <c:ptCount val="61"/>
                <c:pt idx="0">
                  <c:v>0.9999780736206394</c:v>
                </c:pt>
                <c:pt idx="1">
                  <c:v>0.9200420515544121</c:v>
                </c:pt>
                <c:pt idx="2">
                  <c:v>0.8553742671048189</c:v>
                </c:pt>
                <c:pt idx="3">
                  <c:v>0.87167028533171453</c:v>
                </c:pt>
                <c:pt idx="4">
                  <c:v>1.0286163200416552</c:v>
                </c:pt>
                <c:pt idx="5">
                  <c:v>1.0729518758761734</c:v>
                </c:pt>
                <c:pt idx="6">
                  <c:v>1.0208079823996137</c:v>
                </c:pt>
                <c:pt idx="7">
                  <c:v>1.05220896840642</c:v>
                </c:pt>
                <c:pt idx="8">
                  <c:v>1.0931779639922798</c:v>
                </c:pt>
                <c:pt idx="9">
                  <c:v>1.0958807013781469</c:v>
                </c:pt>
                <c:pt idx="10">
                  <c:v>0.99151464342079398</c:v>
                </c:pt>
                <c:pt idx="11">
                  <c:v>1.2422319774016235</c:v>
                </c:pt>
                <c:pt idx="12">
                  <c:v>1.4418653350456474</c:v>
                </c:pt>
                <c:pt idx="13">
                  <c:v>1.6657468947735625</c:v>
                </c:pt>
                <c:pt idx="14">
                  <c:v>2.0574854823619231</c:v>
                </c:pt>
                <c:pt idx="15">
                  <c:v>2.0193086716499407</c:v>
                </c:pt>
                <c:pt idx="16">
                  <c:v>1.8718665613005825</c:v>
                </c:pt>
                <c:pt idx="17">
                  <c:v>1.6507081209647354</c:v>
                </c:pt>
                <c:pt idx="18">
                  <c:v>2.153596748403166</c:v>
                </c:pt>
                <c:pt idx="19">
                  <c:v>2.1136282359205159</c:v>
                </c:pt>
                <c:pt idx="20">
                  <c:v>1.9501048868460533</c:v>
                </c:pt>
                <c:pt idx="21">
                  <c:v>1.8363256784964666</c:v>
                </c:pt>
                <c:pt idx="22">
                  <c:v>1.7559107214454586</c:v>
                </c:pt>
                <c:pt idx="23">
                  <c:v>2.3106464165571783</c:v>
                </c:pt>
                <c:pt idx="24">
                  <c:v>2.1897039742485696</c:v>
                </c:pt>
                <c:pt idx="25">
                  <c:v>2.3126295659198775</c:v>
                </c:pt>
                <c:pt idx="26">
                  <c:v>2.4907585692449858</c:v>
                </c:pt>
                <c:pt idx="27">
                  <c:v>2.3865952227513332</c:v>
                </c:pt>
                <c:pt idx="28">
                  <c:v>2.4210615236476603</c:v>
                </c:pt>
                <c:pt idx="29">
                  <c:v>2.3950924152677722</c:v>
                </c:pt>
                <c:pt idx="30">
                  <c:v>2.3683392975493214</c:v>
                </c:pt>
                <c:pt idx="31">
                  <c:v>2.4071111353321721</c:v>
                </c:pt>
                <c:pt idx="32">
                  <c:v>2.3854507786762915</c:v>
                </c:pt>
                <c:pt idx="33">
                  <c:v>2.2841919361293859</c:v>
                </c:pt>
                <c:pt idx="34">
                  <c:v>2.0983569681646186</c:v>
                </c:pt>
                <c:pt idx="35">
                  <c:v>2.7053315142517822</c:v>
                </c:pt>
                <c:pt idx="36">
                  <c:v>2.7783633123764626</c:v>
                </c:pt>
                <c:pt idx="37">
                  <c:v>2.5839846357867016</c:v>
                </c:pt>
                <c:pt idx="38">
                  <c:v>2.4746894381919593</c:v>
                </c:pt>
                <c:pt idx="39">
                  <c:v>2.3892713670312036</c:v>
                </c:pt>
                <c:pt idx="40">
                  <c:v>2.3686609313123124</c:v>
                </c:pt>
                <c:pt idx="41">
                  <c:v>2.4685567657976462</c:v>
                </c:pt>
                <c:pt idx="42">
                  <c:v>2.2936515827577235</c:v>
                </c:pt>
                <c:pt idx="43">
                  <c:v>2.1198490795465661</c:v>
                </c:pt>
                <c:pt idx="44">
                  <c:v>1.8676363788005599</c:v>
                </c:pt>
                <c:pt idx="45">
                  <c:v>1.8298566229167743</c:v>
                </c:pt>
                <c:pt idx="46">
                  <c:v>1.6716602865362089</c:v>
                </c:pt>
                <c:pt idx="47">
                  <c:v>1.4698859416055263</c:v>
                </c:pt>
                <c:pt idx="48">
                  <c:v>1.447501551720819</c:v>
                </c:pt>
                <c:pt idx="49">
                  <c:v>1.492061287279961</c:v>
                </c:pt>
                <c:pt idx="50">
                  <c:v>1.5063977236190056</c:v>
                </c:pt>
                <c:pt idx="51">
                  <c:v>1.8618538174706796</c:v>
                </c:pt>
                <c:pt idx="52">
                  <c:v>1.8825709644532154</c:v>
                </c:pt>
                <c:pt idx="53">
                  <c:v>1.8142338595771548</c:v>
                </c:pt>
                <c:pt idx="54">
                  <c:v>1.6637027547149448</c:v>
                </c:pt>
                <c:pt idx="55">
                  <c:v>1.581698595419317</c:v>
                </c:pt>
                <c:pt idx="56">
                  <c:v>1.638144462578959</c:v>
                </c:pt>
                <c:pt idx="57">
                  <c:v>1.6638252592287563</c:v>
                </c:pt>
                <c:pt idx="58">
                  <c:v>1.8371802460342699</c:v>
                </c:pt>
                <c:pt idx="59">
                  <c:v>1.9569146277060161</c:v>
                </c:pt>
                <c:pt idx="60">
                  <c:v>1.9428102197190138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468952"/>
        <c:axId val="400467384"/>
      </c:lineChart>
      <c:catAx>
        <c:axId val="400468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467384"/>
        <c:crossesAt val="0"/>
        <c:auto val="0"/>
        <c:lblAlgn val="ctr"/>
        <c:lblOffset val="100"/>
        <c:tickLblSkip val="10"/>
        <c:tickMarkSkip val="1"/>
        <c:noMultiLvlLbl val="0"/>
      </c:catAx>
      <c:valAx>
        <c:axId val="400467384"/>
        <c:scaling>
          <c:orientation val="minMax"/>
          <c:max val="3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468952"/>
        <c:crosses val="autoZero"/>
        <c:crossBetween val="midCat"/>
        <c:majorUnit val="0.5"/>
        <c:minorUnit val="0.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Exhibit 12b; 1689-1790: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Herengracht Real Location Value Index </a:t>
            </a:r>
          </a:p>
        </c:rich>
      </c:tx>
      <c:layout>
        <c:manualLayout>
          <c:xMode val="edge"/>
          <c:yMode val="edge"/>
          <c:x val="0.15789480447111623"/>
          <c:y val="4.129800945812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7197641343564"/>
          <c:y val="0.28318635057000463"/>
          <c:w val="0.8192985965334586"/>
          <c:h val="0.54572369641094631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Index'!$D$84:$D$185</c:f>
              <c:numCache>
                <c:formatCode>General</c:formatCode>
                <c:ptCount val="102"/>
                <c:pt idx="0">
                  <c:v>1689</c:v>
                </c:pt>
                <c:pt idx="1">
                  <c:v>1690</c:v>
                </c:pt>
                <c:pt idx="2">
                  <c:v>1691</c:v>
                </c:pt>
                <c:pt idx="3">
                  <c:v>1692</c:v>
                </c:pt>
                <c:pt idx="4">
                  <c:v>1693</c:v>
                </c:pt>
                <c:pt idx="5">
                  <c:v>1694</c:v>
                </c:pt>
                <c:pt idx="6">
                  <c:v>1695</c:v>
                </c:pt>
                <c:pt idx="7">
                  <c:v>1696</c:v>
                </c:pt>
                <c:pt idx="8">
                  <c:v>1697</c:v>
                </c:pt>
                <c:pt idx="9">
                  <c:v>1698</c:v>
                </c:pt>
                <c:pt idx="10">
                  <c:v>1699</c:v>
                </c:pt>
                <c:pt idx="11">
                  <c:v>1700</c:v>
                </c:pt>
                <c:pt idx="12">
                  <c:v>1701</c:v>
                </c:pt>
                <c:pt idx="13">
                  <c:v>1702</c:v>
                </c:pt>
                <c:pt idx="14">
                  <c:v>1703</c:v>
                </c:pt>
                <c:pt idx="15">
                  <c:v>1704</c:v>
                </c:pt>
                <c:pt idx="16">
                  <c:v>1705</c:v>
                </c:pt>
                <c:pt idx="17">
                  <c:v>1706</c:v>
                </c:pt>
                <c:pt idx="18">
                  <c:v>1707</c:v>
                </c:pt>
                <c:pt idx="19">
                  <c:v>1708</c:v>
                </c:pt>
                <c:pt idx="20">
                  <c:v>1709</c:v>
                </c:pt>
                <c:pt idx="21">
                  <c:v>1710</c:v>
                </c:pt>
                <c:pt idx="22">
                  <c:v>1711</c:v>
                </c:pt>
                <c:pt idx="23">
                  <c:v>1712</c:v>
                </c:pt>
                <c:pt idx="24">
                  <c:v>1713</c:v>
                </c:pt>
                <c:pt idx="25">
                  <c:v>1714</c:v>
                </c:pt>
                <c:pt idx="26">
                  <c:v>1715</c:v>
                </c:pt>
                <c:pt idx="27">
                  <c:v>1716</c:v>
                </c:pt>
                <c:pt idx="28">
                  <c:v>1717</c:v>
                </c:pt>
                <c:pt idx="29">
                  <c:v>1718</c:v>
                </c:pt>
                <c:pt idx="30">
                  <c:v>1719</c:v>
                </c:pt>
                <c:pt idx="31">
                  <c:v>1720</c:v>
                </c:pt>
                <c:pt idx="32">
                  <c:v>1721</c:v>
                </c:pt>
                <c:pt idx="33">
                  <c:v>1722</c:v>
                </c:pt>
                <c:pt idx="34">
                  <c:v>1723</c:v>
                </c:pt>
                <c:pt idx="35">
                  <c:v>1724</c:v>
                </c:pt>
                <c:pt idx="36">
                  <c:v>1725</c:v>
                </c:pt>
                <c:pt idx="37">
                  <c:v>1726</c:v>
                </c:pt>
                <c:pt idx="38">
                  <c:v>1727</c:v>
                </c:pt>
                <c:pt idx="39">
                  <c:v>1728</c:v>
                </c:pt>
                <c:pt idx="40">
                  <c:v>1729</c:v>
                </c:pt>
                <c:pt idx="41">
                  <c:v>1730</c:v>
                </c:pt>
                <c:pt idx="42">
                  <c:v>1731</c:v>
                </c:pt>
                <c:pt idx="43">
                  <c:v>1732</c:v>
                </c:pt>
                <c:pt idx="44">
                  <c:v>1733</c:v>
                </c:pt>
                <c:pt idx="45">
                  <c:v>1734</c:v>
                </c:pt>
                <c:pt idx="46">
                  <c:v>1735</c:v>
                </c:pt>
                <c:pt idx="47">
                  <c:v>1736</c:v>
                </c:pt>
                <c:pt idx="48">
                  <c:v>1737</c:v>
                </c:pt>
                <c:pt idx="49">
                  <c:v>1738</c:v>
                </c:pt>
                <c:pt idx="50">
                  <c:v>1739</c:v>
                </c:pt>
                <c:pt idx="51">
                  <c:v>1740</c:v>
                </c:pt>
                <c:pt idx="52">
                  <c:v>1741</c:v>
                </c:pt>
                <c:pt idx="53">
                  <c:v>1742</c:v>
                </c:pt>
                <c:pt idx="54">
                  <c:v>1743</c:v>
                </c:pt>
                <c:pt idx="55">
                  <c:v>1744</c:v>
                </c:pt>
                <c:pt idx="56">
                  <c:v>1745</c:v>
                </c:pt>
                <c:pt idx="57">
                  <c:v>1746</c:v>
                </c:pt>
                <c:pt idx="58">
                  <c:v>1747</c:v>
                </c:pt>
                <c:pt idx="59">
                  <c:v>1748</c:v>
                </c:pt>
                <c:pt idx="60">
                  <c:v>1749</c:v>
                </c:pt>
                <c:pt idx="61">
                  <c:v>1750</c:v>
                </c:pt>
                <c:pt idx="62">
                  <c:v>1751</c:v>
                </c:pt>
                <c:pt idx="63">
                  <c:v>1752</c:v>
                </c:pt>
                <c:pt idx="64">
                  <c:v>1753</c:v>
                </c:pt>
                <c:pt idx="65">
                  <c:v>1754</c:v>
                </c:pt>
                <c:pt idx="66">
                  <c:v>1755</c:v>
                </c:pt>
                <c:pt idx="67">
                  <c:v>1756</c:v>
                </c:pt>
                <c:pt idx="68">
                  <c:v>1757</c:v>
                </c:pt>
                <c:pt idx="69">
                  <c:v>1758</c:v>
                </c:pt>
                <c:pt idx="70">
                  <c:v>1759</c:v>
                </c:pt>
                <c:pt idx="71">
                  <c:v>1760</c:v>
                </c:pt>
                <c:pt idx="72">
                  <c:v>1761</c:v>
                </c:pt>
                <c:pt idx="73">
                  <c:v>1762</c:v>
                </c:pt>
                <c:pt idx="74">
                  <c:v>1763</c:v>
                </c:pt>
                <c:pt idx="75">
                  <c:v>1764</c:v>
                </c:pt>
                <c:pt idx="76">
                  <c:v>1765</c:v>
                </c:pt>
                <c:pt idx="77">
                  <c:v>1766</c:v>
                </c:pt>
                <c:pt idx="78">
                  <c:v>1767</c:v>
                </c:pt>
                <c:pt idx="79">
                  <c:v>1768</c:v>
                </c:pt>
                <c:pt idx="80">
                  <c:v>1769</c:v>
                </c:pt>
                <c:pt idx="81">
                  <c:v>1770</c:v>
                </c:pt>
                <c:pt idx="82">
                  <c:v>1771</c:v>
                </c:pt>
                <c:pt idx="83">
                  <c:v>1772</c:v>
                </c:pt>
                <c:pt idx="84">
                  <c:v>1773</c:v>
                </c:pt>
                <c:pt idx="85">
                  <c:v>1774</c:v>
                </c:pt>
                <c:pt idx="86">
                  <c:v>1775</c:v>
                </c:pt>
                <c:pt idx="87">
                  <c:v>1776</c:v>
                </c:pt>
                <c:pt idx="88">
                  <c:v>1777</c:v>
                </c:pt>
                <c:pt idx="89">
                  <c:v>1778</c:v>
                </c:pt>
                <c:pt idx="90">
                  <c:v>1779</c:v>
                </c:pt>
                <c:pt idx="91">
                  <c:v>1780</c:v>
                </c:pt>
                <c:pt idx="92">
                  <c:v>1781</c:v>
                </c:pt>
                <c:pt idx="93">
                  <c:v>1782</c:v>
                </c:pt>
                <c:pt idx="94">
                  <c:v>1783</c:v>
                </c:pt>
                <c:pt idx="95">
                  <c:v>1784</c:v>
                </c:pt>
                <c:pt idx="96">
                  <c:v>1785</c:v>
                </c:pt>
                <c:pt idx="97">
                  <c:v>1786</c:v>
                </c:pt>
                <c:pt idx="98">
                  <c:v>1787</c:v>
                </c:pt>
                <c:pt idx="99">
                  <c:v>1788</c:v>
                </c:pt>
                <c:pt idx="100">
                  <c:v>1789</c:v>
                </c:pt>
                <c:pt idx="101">
                  <c:v>1790</c:v>
                </c:pt>
              </c:numCache>
            </c:numRef>
          </c:cat>
          <c:val>
            <c:numRef>
              <c:f>'Herengracht Index'!$J$84:$J$185</c:f>
              <c:numCache>
                <c:formatCode>0.00</c:formatCode>
                <c:ptCount val="102"/>
                <c:pt idx="0">
                  <c:v>1.8942305791420391</c:v>
                </c:pt>
                <c:pt idx="1">
                  <c:v>1.8944119022583008</c:v>
                </c:pt>
                <c:pt idx="2">
                  <c:v>1.8132471564352237</c:v>
                </c:pt>
                <c:pt idx="3">
                  <c:v>1.6987851547526904</c:v>
                </c:pt>
                <c:pt idx="4">
                  <c:v>1.4621932207186408</c:v>
                </c:pt>
                <c:pt idx="5">
                  <c:v>1.5753430971240232</c:v>
                </c:pt>
                <c:pt idx="6">
                  <c:v>1.6936798817550878</c:v>
                </c:pt>
                <c:pt idx="7">
                  <c:v>1.7572739823998214</c:v>
                </c:pt>
                <c:pt idx="8">
                  <c:v>1.6826067046226749</c:v>
                </c:pt>
                <c:pt idx="9">
                  <c:v>1.5430072670710444</c:v>
                </c:pt>
                <c:pt idx="10">
                  <c:v>1.5188455041867652</c:v>
                </c:pt>
                <c:pt idx="11">
                  <c:v>1.9962933244559549</c:v>
                </c:pt>
                <c:pt idx="12">
                  <c:v>2.1468690154107533</c:v>
                </c:pt>
                <c:pt idx="13">
                  <c:v>2.2137558116034985</c:v>
                </c:pt>
                <c:pt idx="14">
                  <c:v>1.8190994608356721</c:v>
                </c:pt>
                <c:pt idx="15">
                  <c:v>1.7628777023383186</c:v>
                </c:pt>
                <c:pt idx="16">
                  <c:v>1.8051446669005575</c:v>
                </c:pt>
                <c:pt idx="17">
                  <c:v>1.8576004360630751</c:v>
                </c:pt>
                <c:pt idx="18">
                  <c:v>1.8916445479973816</c:v>
                </c:pt>
                <c:pt idx="19">
                  <c:v>1.8635943747549255</c:v>
                </c:pt>
                <c:pt idx="20">
                  <c:v>1.2899077378545802</c:v>
                </c:pt>
                <c:pt idx="21">
                  <c:v>1.3356065807148374</c:v>
                </c:pt>
                <c:pt idx="22">
                  <c:v>1.5971271220150312</c:v>
                </c:pt>
                <c:pt idx="23">
                  <c:v>1.7512043616987163</c:v>
                </c:pt>
                <c:pt idx="24">
                  <c:v>1.8940166340108198</c:v>
                </c:pt>
                <c:pt idx="25">
                  <c:v>1.7159698748958971</c:v>
                </c:pt>
                <c:pt idx="26">
                  <c:v>1.6594657534608643</c:v>
                </c:pt>
                <c:pt idx="27">
                  <c:v>1.7180342320099051</c:v>
                </c:pt>
                <c:pt idx="28">
                  <c:v>1.8626447105523627</c:v>
                </c:pt>
                <c:pt idx="29">
                  <c:v>1.8698008943362645</c:v>
                </c:pt>
                <c:pt idx="30">
                  <c:v>1.8853353221648756</c:v>
                </c:pt>
                <c:pt idx="31">
                  <c:v>2.01694140078519</c:v>
                </c:pt>
                <c:pt idx="32">
                  <c:v>2.2692272266148699</c:v>
                </c:pt>
                <c:pt idx="33">
                  <c:v>2.4686748474642028</c:v>
                </c:pt>
                <c:pt idx="34">
                  <c:v>2.8017691629591028</c:v>
                </c:pt>
                <c:pt idx="35">
                  <c:v>3.0238408389194751</c:v>
                </c:pt>
                <c:pt idx="36">
                  <c:v>3.3384352517249725</c:v>
                </c:pt>
                <c:pt idx="37">
                  <c:v>3.0818803476557521</c:v>
                </c:pt>
                <c:pt idx="38">
                  <c:v>2.7949705634827962</c:v>
                </c:pt>
                <c:pt idx="39">
                  <c:v>2.8875016108057756</c:v>
                </c:pt>
                <c:pt idx="40">
                  <c:v>2.9404536166259971</c:v>
                </c:pt>
                <c:pt idx="41">
                  <c:v>3.2287096866155252</c:v>
                </c:pt>
                <c:pt idx="42">
                  <c:v>3.3969348180384231</c:v>
                </c:pt>
                <c:pt idx="43">
                  <c:v>3.254334975414805</c:v>
                </c:pt>
                <c:pt idx="44">
                  <c:v>3.5456074700836275</c:v>
                </c:pt>
                <c:pt idx="45">
                  <c:v>3.2969229815435668</c:v>
                </c:pt>
                <c:pt idx="46">
                  <c:v>3.4100244144951262</c:v>
                </c:pt>
                <c:pt idx="47">
                  <c:v>3.4587003316117912</c:v>
                </c:pt>
                <c:pt idx="48">
                  <c:v>3.3502960653272358</c:v>
                </c:pt>
                <c:pt idx="49">
                  <c:v>3.3957558901750842</c:v>
                </c:pt>
                <c:pt idx="50">
                  <c:v>3.1788766688320336</c:v>
                </c:pt>
                <c:pt idx="51">
                  <c:v>2.8426309238917638</c:v>
                </c:pt>
                <c:pt idx="52">
                  <c:v>2.5452940509361195</c:v>
                </c:pt>
                <c:pt idx="53">
                  <c:v>2.3471123421962781</c:v>
                </c:pt>
                <c:pt idx="54">
                  <c:v>2.1868935380273209</c:v>
                </c:pt>
                <c:pt idx="55">
                  <c:v>2.2079568195333503</c:v>
                </c:pt>
                <c:pt idx="56">
                  <c:v>2.4190711272944068</c:v>
                </c:pt>
                <c:pt idx="57">
                  <c:v>2.3383936245727677</c:v>
                </c:pt>
                <c:pt idx="58">
                  <c:v>2.2357454486271551</c:v>
                </c:pt>
                <c:pt idx="59">
                  <c:v>2.1895036221375035</c:v>
                </c:pt>
                <c:pt idx="60">
                  <c:v>2.1341089974401162</c:v>
                </c:pt>
                <c:pt idx="61">
                  <c:v>2.0169972833160075</c:v>
                </c:pt>
                <c:pt idx="62">
                  <c:v>2.3584522565642994</c:v>
                </c:pt>
                <c:pt idx="63">
                  <c:v>2.5311878742793334</c:v>
                </c:pt>
                <c:pt idx="64">
                  <c:v>2.6947992908310479</c:v>
                </c:pt>
                <c:pt idx="65">
                  <c:v>3.011665851877483</c:v>
                </c:pt>
                <c:pt idx="66">
                  <c:v>2.7110467192491692</c:v>
                </c:pt>
                <c:pt idx="67">
                  <c:v>2.3779803405885169</c:v>
                </c:pt>
                <c:pt idx="68">
                  <c:v>2.1275225816275172</c:v>
                </c:pt>
                <c:pt idx="69">
                  <c:v>2.1373397075668117</c:v>
                </c:pt>
                <c:pt idx="70">
                  <c:v>2.367924722377988</c:v>
                </c:pt>
                <c:pt idx="71">
                  <c:v>2.4041118696673398</c:v>
                </c:pt>
                <c:pt idx="72">
                  <c:v>2.3840837064335987</c:v>
                </c:pt>
                <c:pt idx="73">
                  <c:v>2.3559261726233012</c:v>
                </c:pt>
                <c:pt idx="74">
                  <c:v>2.5096223230470547</c:v>
                </c:pt>
                <c:pt idx="75">
                  <c:v>2.7973989010158182</c:v>
                </c:pt>
                <c:pt idx="76">
                  <c:v>2.8378373770098761</c:v>
                </c:pt>
                <c:pt idx="77">
                  <c:v>2.7123205422645689</c:v>
                </c:pt>
                <c:pt idx="78">
                  <c:v>2.1755269755950284</c:v>
                </c:pt>
                <c:pt idx="79">
                  <c:v>3.1929892503836994</c:v>
                </c:pt>
                <c:pt idx="80">
                  <c:v>3.3709564202848887</c:v>
                </c:pt>
                <c:pt idx="81">
                  <c:v>2.964417101342113</c:v>
                </c:pt>
                <c:pt idx="82">
                  <c:v>2.5489043280508641</c:v>
                </c:pt>
                <c:pt idx="83">
                  <c:v>2.6474495750658438</c:v>
                </c:pt>
                <c:pt idx="84">
                  <c:v>2.5100718733910057</c:v>
                </c:pt>
                <c:pt idx="85">
                  <c:v>2.6655965581391956</c:v>
                </c:pt>
                <c:pt idx="86">
                  <c:v>2.5835652657318016</c:v>
                </c:pt>
                <c:pt idx="87">
                  <c:v>2.6872076368666171</c:v>
                </c:pt>
                <c:pt idx="88">
                  <c:v>2.7854466711078101</c:v>
                </c:pt>
                <c:pt idx="89">
                  <c:v>2.9321254081705233</c:v>
                </c:pt>
                <c:pt idx="90">
                  <c:v>3.0283409981460969</c:v>
                </c:pt>
                <c:pt idx="91">
                  <c:v>2.9474699142044489</c:v>
                </c:pt>
                <c:pt idx="92">
                  <c:v>2.7745024739842044</c:v>
                </c:pt>
                <c:pt idx="93">
                  <c:v>2.7821674291779752</c:v>
                </c:pt>
                <c:pt idx="94">
                  <c:v>3.0253689265210331</c:v>
                </c:pt>
                <c:pt idx="95">
                  <c:v>3.0497071275915646</c:v>
                </c:pt>
                <c:pt idx="96">
                  <c:v>3.0377145488440545</c:v>
                </c:pt>
                <c:pt idx="97">
                  <c:v>2.8356289943662962</c:v>
                </c:pt>
                <c:pt idx="98">
                  <c:v>2.6691714234153388</c:v>
                </c:pt>
                <c:pt idx="99">
                  <c:v>2.4151369022999605</c:v>
                </c:pt>
                <c:pt idx="100">
                  <c:v>2.4591629646119619</c:v>
                </c:pt>
                <c:pt idx="101">
                  <c:v>2.5120212304326546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597024"/>
        <c:axId val="400600552"/>
      </c:lineChart>
      <c:catAx>
        <c:axId val="40059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600552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00600552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59702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Pagina &amp;P</c:oddFooter>
    </c:headerFooter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Exhibit 13b; 1791-1815: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Herengracht Real Location Value Index </a:t>
            </a:r>
          </a:p>
        </c:rich>
      </c:tx>
      <c:layout>
        <c:manualLayout>
          <c:xMode val="edge"/>
          <c:yMode val="edge"/>
          <c:x val="0.15789480447111623"/>
          <c:y val="4.129800945812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7197641343564"/>
          <c:y val="0.28318635057000463"/>
          <c:w val="0.8192985965334586"/>
          <c:h val="0.54572369641094631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Index'!$D$186:$D$210</c:f>
              <c:numCache>
                <c:formatCode>General</c:formatCode>
                <c:ptCount val="25"/>
                <c:pt idx="0">
                  <c:v>1791</c:v>
                </c:pt>
                <c:pt idx="1">
                  <c:v>1792</c:v>
                </c:pt>
                <c:pt idx="2">
                  <c:v>1793</c:v>
                </c:pt>
                <c:pt idx="3">
                  <c:v>1794</c:v>
                </c:pt>
                <c:pt idx="4">
                  <c:v>1795</c:v>
                </c:pt>
                <c:pt idx="5">
                  <c:v>1796</c:v>
                </c:pt>
                <c:pt idx="6">
                  <c:v>1797</c:v>
                </c:pt>
                <c:pt idx="7">
                  <c:v>1798</c:v>
                </c:pt>
                <c:pt idx="8">
                  <c:v>1799</c:v>
                </c:pt>
                <c:pt idx="9">
                  <c:v>1800</c:v>
                </c:pt>
                <c:pt idx="10">
                  <c:v>1801</c:v>
                </c:pt>
                <c:pt idx="11">
                  <c:v>1802</c:v>
                </c:pt>
                <c:pt idx="12">
                  <c:v>1803</c:v>
                </c:pt>
                <c:pt idx="13">
                  <c:v>1804</c:v>
                </c:pt>
                <c:pt idx="14">
                  <c:v>1805</c:v>
                </c:pt>
                <c:pt idx="15">
                  <c:v>1806</c:v>
                </c:pt>
                <c:pt idx="16">
                  <c:v>1807</c:v>
                </c:pt>
                <c:pt idx="17">
                  <c:v>1808</c:v>
                </c:pt>
                <c:pt idx="18">
                  <c:v>1809</c:v>
                </c:pt>
                <c:pt idx="19">
                  <c:v>1810</c:v>
                </c:pt>
                <c:pt idx="20">
                  <c:v>1811</c:v>
                </c:pt>
                <c:pt idx="21">
                  <c:v>1812</c:v>
                </c:pt>
                <c:pt idx="22">
                  <c:v>1813</c:v>
                </c:pt>
                <c:pt idx="23">
                  <c:v>1814</c:v>
                </c:pt>
                <c:pt idx="24">
                  <c:v>1815</c:v>
                </c:pt>
              </c:numCache>
            </c:numRef>
          </c:cat>
          <c:val>
            <c:numRef>
              <c:f>'Herengracht Index'!$J$186:$J$210</c:f>
              <c:numCache>
                <c:formatCode>0.00</c:formatCode>
                <c:ptCount val="25"/>
                <c:pt idx="0">
                  <c:v>2.6954163504463118</c:v>
                </c:pt>
                <c:pt idx="1">
                  <c:v>2.7771379991791956</c:v>
                </c:pt>
                <c:pt idx="2">
                  <c:v>2.424984061340218</c:v>
                </c:pt>
                <c:pt idx="3">
                  <c:v>2.2472565118299266</c:v>
                </c:pt>
                <c:pt idx="4">
                  <c:v>1.5571396390137568</c:v>
                </c:pt>
                <c:pt idx="5">
                  <c:v>1.5968229789378254</c:v>
                </c:pt>
                <c:pt idx="6">
                  <c:v>1.6407041991523603</c:v>
                </c:pt>
                <c:pt idx="7">
                  <c:v>1.6389810548272588</c:v>
                </c:pt>
                <c:pt idx="8">
                  <c:v>1.4735533956890317</c:v>
                </c:pt>
                <c:pt idx="9">
                  <c:v>1.2722943603076029</c:v>
                </c:pt>
                <c:pt idx="10">
                  <c:v>1.0829376330950724</c:v>
                </c:pt>
                <c:pt idx="11">
                  <c:v>1.3249086962303853</c:v>
                </c:pt>
                <c:pt idx="12">
                  <c:v>1.2474562787119654</c:v>
                </c:pt>
                <c:pt idx="13">
                  <c:v>1.3232229369311213</c:v>
                </c:pt>
                <c:pt idx="14">
                  <c:v>1.2803466756764581</c:v>
                </c:pt>
                <c:pt idx="15">
                  <c:v>1.324829672538423</c:v>
                </c:pt>
                <c:pt idx="16">
                  <c:v>1.402294867162446</c:v>
                </c:pt>
                <c:pt idx="17">
                  <c:v>1.481663407477265</c:v>
                </c:pt>
                <c:pt idx="18">
                  <c:v>1.3963064451419753</c:v>
                </c:pt>
                <c:pt idx="19">
                  <c:v>1.1341322069475657</c:v>
                </c:pt>
                <c:pt idx="20">
                  <c:v>0.99387670819812379</c:v>
                </c:pt>
                <c:pt idx="21">
                  <c:v>0.90218622083004529</c:v>
                </c:pt>
                <c:pt idx="22">
                  <c:v>0.85725634717040644</c:v>
                </c:pt>
                <c:pt idx="23">
                  <c:v>0.89004746181662175</c:v>
                </c:pt>
                <c:pt idx="24">
                  <c:v>0.78507763826044474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367528"/>
        <c:axId val="403367920"/>
      </c:lineChart>
      <c:catAx>
        <c:axId val="403367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367920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03367920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367528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Pagina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Exhibit 14b; 1816-1850: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Herengracht Real Location Value Index </a:t>
            </a:r>
          </a:p>
        </c:rich>
      </c:tx>
      <c:layout>
        <c:manualLayout>
          <c:xMode val="edge"/>
          <c:yMode val="edge"/>
          <c:x val="0.15789480447111623"/>
          <c:y val="4.129800945812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7197641343564"/>
          <c:y val="0.28318635057000463"/>
          <c:w val="0.8192985965334586"/>
          <c:h val="0.54572369641094631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Index'!$D$211:$D$245</c:f>
              <c:numCache>
                <c:formatCode>General</c:formatCode>
                <c:ptCount val="35"/>
                <c:pt idx="0">
                  <c:v>1816</c:v>
                </c:pt>
                <c:pt idx="1">
                  <c:v>1817</c:v>
                </c:pt>
                <c:pt idx="2">
                  <c:v>1818</c:v>
                </c:pt>
                <c:pt idx="3">
                  <c:v>1819</c:v>
                </c:pt>
                <c:pt idx="4">
                  <c:v>1820</c:v>
                </c:pt>
                <c:pt idx="5">
                  <c:v>1821</c:v>
                </c:pt>
                <c:pt idx="6">
                  <c:v>1822</c:v>
                </c:pt>
                <c:pt idx="7">
                  <c:v>1823</c:v>
                </c:pt>
                <c:pt idx="8">
                  <c:v>1824</c:v>
                </c:pt>
                <c:pt idx="9">
                  <c:v>1825</c:v>
                </c:pt>
                <c:pt idx="10">
                  <c:v>1826</c:v>
                </c:pt>
                <c:pt idx="11">
                  <c:v>1827</c:v>
                </c:pt>
                <c:pt idx="12">
                  <c:v>1828</c:v>
                </c:pt>
                <c:pt idx="13">
                  <c:v>1829</c:v>
                </c:pt>
                <c:pt idx="14">
                  <c:v>1830</c:v>
                </c:pt>
                <c:pt idx="15">
                  <c:v>1831</c:v>
                </c:pt>
                <c:pt idx="16">
                  <c:v>1832</c:v>
                </c:pt>
                <c:pt idx="17">
                  <c:v>1833</c:v>
                </c:pt>
                <c:pt idx="18">
                  <c:v>1834</c:v>
                </c:pt>
                <c:pt idx="19">
                  <c:v>1835</c:v>
                </c:pt>
                <c:pt idx="20">
                  <c:v>1836</c:v>
                </c:pt>
                <c:pt idx="21">
                  <c:v>1837</c:v>
                </c:pt>
                <c:pt idx="22">
                  <c:v>1838</c:v>
                </c:pt>
                <c:pt idx="23">
                  <c:v>1839</c:v>
                </c:pt>
                <c:pt idx="24">
                  <c:v>1840</c:v>
                </c:pt>
                <c:pt idx="25">
                  <c:v>1841</c:v>
                </c:pt>
                <c:pt idx="26">
                  <c:v>1842</c:v>
                </c:pt>
                <c:pt idx="27">
                  <c:v>1843</c:v>
                </c:pt>
                <c:pt idx="28">
                  <c:v>1844</c:v>
                </c:pt>
                <c:pt idx="29">
                  <c:v>1845</c:v>
                </c:pt>
                <c:pt idx="30">
                  <c:v>1846</c:v>
                </c:pt>
                <c:pt idx="31">
                  <c:v>1847</c:v>
                </c:pt>
                <c:pt idx="32">
                  <c:v>1848</c:v>
                </c:pt>
                <c:pt idx="33">
                  <c:v>1849</c:v>
                </c:pt>
                <c:pt idx="34">
                  <c:v>1850</c:v>
                </c:pt>
              </c:numCache>
            </c:numRef>
          </c:cat>
          <c:val>
            <c:numRef>
              <c:f>'Herengracht Index'!$J$211:$J$245</c:f>
              <c:numCache>
                <c:formatCode>0.00</c:formatCode>
                <c:ptCount val="35"/>
                <c:pt idx="0">
                  <c:v>0.74718246913439379</c:v>
                </c:pt>
                <c:pt idx="1">
                  <c:v>0.72874628869330549</c:v>
                </c:pt>
                <c:pt idx="2">
                  <c:v>0.8368535324560914</c:v>
                </c:pt>
                <c:pt idx="3">
                  <c:v>0.84623798993476584</c:v>
                </c:pt>
                <c:pt idx="4">
                  <c:v>0.97326628560202588</c:v>
                </c:pt>
                <c:pt idx="5">
                  <c:v>1.1430361639761379</c:v>
                </c:pt>
                <c:pt idx="6">
                  <c:v>1.1985798285569962</c:v>
                </c:pt>
                <c:pt idx="7">
                  <c:v>1.2051478999890024</c:v>
                </c:pt>
                <c:pt idx="8">
                  <c:v>1.311885632571997</c:v>
                </c:pt>
                <c:pt idx="9">
                  <c:v>1.2726710196308468</c:v>
                </c:pt>
                <c:pt idx="10">
                  <c:v>1.2094126119595128</c:v>
                </c:pt>
                <c:pt idx="11">
                  <c:v>1.1233241918385826</c:v>
                </c:pt>
                <c:pt idx="12">
                  <c:v>1.0987413222594893</c:v>
                </c:pt>
                <c:pt idx="13">
                  <c:v>1.0054709528996397</c:v>
                </c:pt>
                <c:pt idx="14">
                  <c:v>0.85539645420790633</c:v>
                </c:pt>
                <c:pt idx="15">
                  <c:v>0.88690594341851359</c:v>
                </c:pt>
                <c:pt idx="16">
                  <c:v>0.97175797981100231</c:v>
                </c:pt>
                <c:pt idx="17">
                  <c:v>0.90909167460426876</c:v>
                </c:pt>
                <c:pt idx="18">
                  <c:v>0.93916980769437408</c:v>
                </c:pt>
                <c:pt idx="19">
                  <c:v>1.0068643020716046</c:v>
                </c:pt>
                <c:pt idx="20">
                  <c:v>1.0558600004040641</c:v>
                </c:pt>
                <c:pt idx="21">
                  <c:v>1.2079684897170091</c:v>
                </c:pt>
                <c:pt idx="22">
                  <c:v>1.2474740341012807</c:v>
                </c:pt>
                <c:pt idx="23">
                  <c:v>1.2748195857394606</c:v>
                </c:pt>
                <c:pt idx="24">
                  <c:v>1.3104290700320385</c:v>
                </c:pt>
                <c:pt idx="25">
                  <c:v>1.2841215424483785</c:v>
                </c:pt>
                <c:pt idx="26">
                  <c:v>1.2791289631803757</c:v>
                </c:pt>
                <c:pt idx="27">
                  <c:v>1.2170240577004154</c:v>
                </c:pt>
                <c:pt idx="28">
                  <c:v>1.3639832410075778</c:v>
                </c:pt>
                <c:pt idx="29">
                  <c:v>1.2839665341534972</c:v>
                </c:pt>
                <c:pt idx="30">
                  <c:v>1.1817716464770329</c:v>
                </c:pt>
                <c:pt idx="31">
                  <c:v>0.94290001709682303</c:v>
                </c:pt>
                <c:pt idx="32">
                  <c:v>1.1582915052712095</c:v>
                </c:pt>
                <c:pt idx="33">
                  <c:v>1.2343476557751962</c:v>
                </c:pt>
                <c:pt idx="34">
                  <c:v>1.2850379253994346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729264"/>
        <c:axId val="400729656"/>
      </c:lineChart>
      <c:catAx>
        <c:axId val="400729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2965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0072965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2926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Pagina &amp;P</c:oddFooter>
    </c:headerFooter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Exhibit 15b; 1851-1880: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Herengracht Real Location Value Index </a:t>
            </a:r>
          </a:p>
        </c:rich>
      </c:tx>
      <c:layout>
        <c:manualLayout>
          <c:xMode val="edge"/>
          <c:yMode val="edge"/>
          <c:x val="0.15789480447111623"/>
          <c:y val="4.129800945812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7197641343564"/>
          <c:y val="0.28318635057000463"/>
          <c:w val="0.8192985965334586"/>
          <c:h val="0.54572369641094631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Index'!$D$246:$D$275</c:f>
              <c:numCache>
                <c:formatCode>General</c:formatCode>
                <c:ptCount val="30"/>
                <c:pt idx="0">
                  <c:v>1851</c:v>
                </c:pt>
                <c:pt idx="1">
                  <c:v>1852</c:v>
                </c:pt>
                <c:pt idx="2">
                  <c:v>1853</c:v>
                </c:pt>
                <c:pt idx="3">
                  <c:v>1854</c:v>
                </c:pt>
                <c:pt idx="4">
                  <c:v>1855</c:v>
                </c:pt>
                <c:pt idx="5">
                  <c:v>1856</c:v>
                </c:pt>
                <c:pt idx="6">
                  <c:v>1857</c:v>
                </c:pt>
                <c:pt idx="7">
                  <c:v>1858</c:v>
                </c:pt>
                <c:pt idx="8">
                  <c:v>1859</c:v>
                </c:pt>
                <c:pt idx="9">
                  <c:v>1860</c:v>
                </c:pt>
                <c:pt idx="10">
                  <c:v>1861</c:v>
                </c:pt>
                <c:pt idx="11">
                  <c:v>1862</c:v>
                </c:pt>
                <c:pt idx="12">
                  <c:v>1863</c:v>
                </c:pt>
                <c:pt idx="13">
                  <c:v>1864</c:v>
                </c:pt>
                <c:pt idx="14">
                  <c:v>1865</c:v>
                </c:pt>
                <c:pt idx="15">
                  <c:v>1866</c:v>
                </c:pt>
                <c:pt idx="16">
                  <c:v>1867</c:v>
                </c:pt>
                <c:pt idx="17">
                  <c:v>1868</c:v>
                </c:pt>
                <c:pt idx="18">
                  <c:v>1869</c:v>
                </c:pt>
                <c:pt idx="19">
                  <c:v>1870</c:v>
                </c:pt>
                <c:pt idx="20">
                  <c:v>1871</c:v>
                </c:pt>
                <c:pt idx="21">
                  <c:v>1872</c:v>
                </c:pt>
                <c:pt idx="22">
                  <c:v>1873</c:v>
                </c:pt>
                <c:pt idx="23">
                  <c:v>1874</c:v>
                </c:pt>
                <c:pt idx="24">
                  <c:v>1875</c:v>
                </c:pt>
                <c:pt idx="25">
                  <c:v>1876</c:v>
                </c:pt>
                <c:pt idx="26">
                  <c:v>1877</c:v>
                </c:pt>
                <c:pt idx="27">
                  <c:v>1878</c:v>
                </c:pt>
                <c:pt idx="28">
                  <c:v>1879</c:v>
                </c:pt>
                <c:pt idx="29">
                  <c:v>1880</c:v>
                </c:pt>
              </c:numCache>
            </c:numRef>
          </c:cat>
          <c:val>
            <c:numRef>
              <c:f>'Herengracht Index'!$J$245:$J$275</c:f>
              <c:numCache>
                <c:formatCode>0.00</c:formatCode>
                <c:ptCount val="31"/>
                <c:pt idx="0">
                  <c:v>1.2850379253994346</c:v>
                </c:pt>
                <c:pt idx="1">
                  <c:v>1.2181339921835737</c:v>
                </c:pt>
                <c:pt idx="2">
                  <c:v>1.2985196959892016</c:v>
                </c:pt>
                <c:pt idx="3">
                  <c:v>1.294835136316554</c:v>
                </c:pt>
                <c:pt idx="4">
                  <c:v>1.4013305921839594</c:v>
                </c:pt>
                <c:pt idx="5">
                  <c:v>1.2554719629711846</c:v>
                </c:pt>
                <c:pt idx="6">
                  <c:v>1.2983903320494381</c:v>
                </c:pt>
                <c:pt idx="7">
                  <c:v>1.1908470419319068</c:v>
                </c:pt>
                <c:pt idx="8">
                  <c:v>1.2880466471180858</c:v>
                </c:pt>
                <c:pt idx="9">
                  <c:v>1.2803200268185306</c:v>
                </c:pt>
                <c:pt idx="10">
                  <c:v>1.2070394230669188</c:v>
                </c:pt>
                <c:pt idx="11">
                  <c:v>1.336654563732544</c:v>
                </c:pt>
                <c:pt idx="12">
                  <c:v>1.4627046867241595</c:v>
                </c:pt>
                <c:pt idx="13">
                  <c:v>1.6679375698548813</c:v>
                </c:pt>
                <c:pt idx="14">
                  <c:v>1.7171159075177771</c:v>
                </c:pt>
                <c:pt idx="15">
                  <c:v>1.9182545958635515</c:v>
                </c:pt>
                <c:pt idx="16">
                  <c:v>1.7099379447958782</c:v>
                </c:pt>
                <c:pt idx="17">
                  <c:v>1.6880459329702879</c:v>
                </c:pt>
                <c:pt idx="18">
                  <c:v>1.6627017070359851</c:v>
                </c:pt>
                <c:pt idx="19">
                  <c:v>1.6513896273204698</c:v>
                </c:pt>
                <c:pt idx="20">
                  <c:v>1.7776405543292451</c:v>
                </c:pt>
                <c:pt idx="21">
                  <c:v>1.7153658579619788</c:v>
                </c:pt>
                <c:pt idx="22">
                  <c:v>1.7377740970670312</c:v>
                </c:pt>
                <c:pt idx="23">
                  <c:v>1.9260391222427149</c:v>
                </c:pt>
                <c:pt idx="24">
                  <c:v>2.3056989929235292</c:v>
                </c:pt>
                <c:pt idx="25">
                  <c:v>2.2976665785419601</c:v>
                </c:pt>
                <c:pt idx="26">
                  <c:v>2.3921416777622939</c:v>
                </c:pt>
                <c:pt idx="27">
                  <c:v>2.3194873186824281</c:v>
                </c:pt>
                <c:pt idx="28">
                  <c:v>2.6483801966073495</c:v>
                </c:pt>
                <c:pt idx="29">
                  <c:v>2.6239989746070362</c:v>
                </c:pt>
                <c:pt idx="30">
                  <c:v>2.5645316351686716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3368312"/>
        <c:axId val="400730440"/>
      </c:lineChart>
      <c:catAx>
        <c:axId val="403368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0440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00730440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336831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Pagina &amp;P</c:oddFooter>
    </c:headerFooter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Exhibit 16b; 1881-1913: </a:t>
            </a:r>
            <a:r>
              <a:rPr lang="en-US" sz="12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Herengracht Real Location Value Index </a:t>
            </a:r>
          </a:p>
        </c:rich>
      </c:tx>
      <c:layout>
        <c:manualLayout>
          <c:xMode val="edge"/>
          <c:yMode val="edge"/>
          <c:x val="0.15789480447111623"/>
          <c:y val="4.12980094581256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7197641343564"/>
          <c:y val="0.28318635057000463"/>
          <c:w val="0.8192985965334586"/>
          <c:h val="0.54572369641094631"/>
        </c:manualLayout>
      </c:layout>
      <c:lineChart>
        <c:grouping val="standard"/>
        <c:varyColors val="0"/>
        <c:ser>
          <c:idx val="0"/>
          <c:order val="0"/>
          <c:tx>
            <c:strRef>
              <c:f>'Herengracht Index'!$J$11</c:f>
              <c:strCache>
                <c:ptCount val="1"/>
                <c:pt idx="0">
                  <c:v>Real Val.Indx.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'Herengracht Index'!$D$276:$D$308</c:f>
              <c:numCache>
                <c:formatCode>General</c:formatCode>
                <c:ptCount val="33"/>
                <c:pt idx="0">
                  <c:v>1881</c:v>
                </c:pt>
                <c:pt idx="1">
                  <c:v>1882</c:v>
                </c:pt>
                <c:pt idx="2">
                  <c:v>1883</c:v>
                </c:pt>
                <c:pt idx="3">
                  <c:v>1884</c:v>
                </c:pt>
                <c:pt idx="4">
                  <c:v>1885</c:v>
                </c:pt>
                <c:pt idx="5">
                  <c:v>1886</c:v>
                </c:pt>
                <c:pt idx="6">
                  <c:v>1887</c:v>
                </c:pt>
                <c:pt idx="7">
                  <c:v>1888</c:v>
                </c:pt>
                <c:pt idx="8">
                  <c:v>1889</c:v>
                </c:pt>
                <c:pt idx="9">
                  <c:v>1890</c:v>
                </c:pt>
                <c:pt idx="10">
                  <c:v>1891</c:v>
                </c:pt>
                <c:pt idx="11">
                  <c:v>1892</c:v>
                </c:pt>
                <c:pt idx="12">
                  <c:v>1893</c:v>
                </c:pt>
                <c:pt idx="13">
                  <c:v>1894</c:v>
                </c:pt>
                <c:pt idx="14">
                  <c:v>1895</c:v>
                </c:pt>
                <c:pt idx="15">
                  <c:v>1896</c:v>
                </c:pt>
                <c:pt idx="16">
                  <c:v>1897</c:v>
                </c:pt>
                <c:pt idx="17">
                  <c:v>1898</c:v>
                </c:pt>
                <c:pt idx="18">
                  <c:v>1899</c:v>
                </c:pt>
                <c:pt idx="19">
                  <c:v>1900</c:v>
                </c:pt>
                <c:pt idx="20">
                  <c:v>1901</c:v>
                </c:pt>
                <c:pt idx="21">
                  <c:v>1902</c:v>
                </c:pt>
                <c:pt idx="22">
                  <c:v>1903</c:v>
                </c:pt>
                <c:pt idx="23">
                  <c:v>1904</c:v>
                </c:pt>
                <c:pt idx="24">
                  <c:v>1905</c:v>
                </c:pt>
                <c:pt idx="25">
                  <c:v>1906</c:v>
                </c:pt>
                <c:pt idx="26">
                  <c:v>1907</c:v>
                </c:pt>
                <c:pt idx="27">
                  <c:v>1908</c:v>
                </c:pt>
                <c:pt idx="28">
                  <c:v>1909</c:v>
                </c:pt>
                <c:pt idx="29">
                  <c:v>1910</c:v>
                </c:pt>
                <c:pt idx="30">
                  <c:v>1911</c:v>
                </c:pt>
                <c:pt idx="31">
                  <c:v>1912</c:v>
                </c:pt>
                <c:pt idx="32">
                  <c:v>1913</c:v>
                </c:pt>
              </c:numCache>
            </c:numRef>
          </c:cat>
          <c:val>
            <c:numRef>
              <c:f>'Herengracht Index'!$J$276:$J$308</c:f>
              <c:numCache>
                <c:formatCode>0.00</c:formatCode>
                <c:ptCount val="33"/>
                <c:pt idx="0">
                  <c:v>2.7926997157754165</c:v>
                </c:pt>
                <c:pt idx="1">
                  <c:v>3.1357483913026569</c:v>
                </c:pt>
                <c:pt idx="2">
                  <c:v>2.8094654031680779</c:v>
                </c:pt>
                <c:pt idx="3">
                  <c:v>2.6503645716364796</c:v>
                </c:pt>
                <c:pt idx="4">
                  <c:v>2.7652222885047757</c:v>
                </c:pt>
                <c:pt idx="5">
                  <c:v>2.8673029925406075</c:v>
                </c:pt>
                <c:pt idx="6">
                  <c:v>2.952237084620343</c:v>
                </c:pt>
                <c:pt idx="7">
                  <c:v>2.8001772717159019</c:v>
                </c:pt>
                <c:pt idx="8">
                  <c:v>2.3873986630968203</c:v>
                </c:pt>
                <c:pt idx="9">
                  <c:v>2.4205912177489237</c:v>
                </c:pt>
                <c:pt idx="10">
                  <c:v>2.3003488189143146</c:v>
                </c:pt>
                <c:pt idx="11">
                  <c:v>2.7093469505962386</c:v>
                </c:pt>
                <c:pt idx="12">
                  <c:v>2.4639644030728722</c:v>
                </c:pt>
                <c:pt idx="13">
                  <c:v>2.3039066566470425</c:v>
                </c:pt>
                <c:pt idx="14">
                  <c:v>2.5437394636210127</c:v>
                </c:pt>
                <c:pt idx="15">
                  <c:v>2.50838120442394</c:v>
                </c:pt>
                <c:pt idx="16">
                  <c:v>2.4337780224389389</c:v>
                </c:pt>
                <c:pt idx="17">
                  <c:v>2.6990914129718364</c:v>
                </c:pt>
                <c:pt idx="18">
                  <c:v>2.8093327702803683</c:v>
                </c:pt>
                <c:pt idx="19">
                  <c:v>2.6429540323626601</c:v>
                </c:pt>
                <c:pt idx="20">
                  <c:v>2.6786395299989736</c:v>
                </c:pt>
                <c:pt idx="21">
                  <c:v>2.8115667645228388</c:v>
                </c:pt>
                <c:pt idx="22">
                  <c:v>2.9893230569400706</c:v>
                </c:pt>
                <c:pt idx="23">
                  <c:v>2.6863596314190015</c:v>
                </c:pt>
                <c:pt idx="24">
                  <c:v>2.594425106647396</c:v>
                </c:pt>
                <c:pt idx="25">
                  <c:v>2.2898240102879615</c:v>
                </c:pt>
                <c:pt idx="26">
                  <c:v>2.4476800148303144</c:v>
                </c:pt>
                <c:pt idx="27">
                  <c:v>2.5087622546581216</c:v>
                </c:pt>
                <c:pt idx="28">
                  <c:v>2.1843099927506517</c:v>
                </c:pt>
                <c:pt idx="29">
                  <c:v>2.3098020977248086</c:v>
                </c:pt>
                <c:pt idx="30">
                  <c:v>2.1856785904586742</c:v>
                </c:pt>
                <c:pt idx="31">
                  <c:v>2.4023145394074414</c:v>
                </c:pt>
                <c:pt idx="32">
                  <c:v>2.4967557672642582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731224"/>
        <c:axId val="400731616"/>
      </c:lineChart>
      <c:catAx>
        <c:axId val="400731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1616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0073161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073122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Pagina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11</xdr:col>
      <xdr:colOff>259080</xdr:colOff>
      <xdr:row>23</xdr:row>
      <xdr:rowOff>91440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10</xdr:row>
      <xdr:rowOff>121920</xdr:rowOff>
    </xdr:from>
    <xdr:to>
      <xdr:col>19</xdr:col>
      <xdr:colOff>68580</xdr:colOff>
      <xdr:row>26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27</xdr:row>
      <xdr:rowOff>129540</xdr:rowOff>
    </xdr:from>
    <xdr:to>
      <xdr:col>22</xdr:col>
      <xdr:colOff>251460</xdr:colOff>
      <xdr:row>50</xdr:row>
      <xdr:rowOff>38100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45</xdr:row>
      <xdr:rowOff>121920</xdr:rowOff>
    </xdr:from>
    <xdr:to>
      <xdr:col>19</xdr:col>
      <xdr:colOff>68580</xdr:colOff>
      <xdr:row>61</xdr:row>
      <xdr:rowOff>7620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7620</xdr:colOff>
      <xdr:row>63</xdr:row>
      <xdr:rowOff>0</xdr:rowOff>
    </xdr:from>
    <xdr:to>
      <xdr:col>19</xdr:col>
      <xdr:colOff>83820</xdr:colOff>
      <xdr:row>78</xdr:row>
      <xdr:rowOff>68580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80</xdr:row>
      <xdr:rowOff>0</xdr:rowOff>
    </xdr:from>
    <xdr:to>
      <xdr:col>19</xdr:col>
      <xdr:colOff>76200</xdr:colOff>
      <xdr:row>95</xdr:row>
      <xdr:rowOff>68580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19</xdr:col>
      <xdr:colOff>76200</xdr:colOff>
      <xdr:row>113</xdr:row>
      <xdr:rowOff>68580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0</xdr:colOff>
      <xdr:row>116</xdr:row>
      <xdr:rowOff>7620</xdr:rowOff>
    </xdr:from>
    <xdr:to>
      <xdr:col>19</xdr:col>
      <xdr:colOff>76200</xdr:colOff>
      <xdr:row>131</xdr:row>
      <xdr:rowOff>76200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134</xdr:row>
      <xdr:rowOff>7620</xdr:rowOff>
    </xdr:from>
    <xdr:to>
      <xdr:col>19</xdr:col>
      <xdr:colOff>76200</xdr:colOff>
      <xdr:row>149</xdr:row>
      <xdr:rowOff>76200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0</xdr:colOff>
      <xdr:row>152</xdr:row>
      <xdr:rowOff>7620</xdr:rowOff>
    </xdr:from>
    <xdr:to>
      <xdr:col>19</xdr:col>
      <xdr:colOff>76200</xdr:colOff>
      <xdr:row>167</xdr:row>
      <xdr:rowOff>76200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0</xdr:colOff>
      <xdr:row>170</xdr:row>
      <xdr:rowOff>7620</xdr:rowOff>
    </xdr:from>
    <xdr:to>
      <xdr:col>19</xdr:col>
      <xdr:colOff>76200</xdr:colOff>
      <xdr:row>185</xdr:row>
      <xdr:rowOff>76200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0</xdr:colOff>
      <xdr:row>188</xdr:row>
      <xdr:rowOff>7620</xdr:rowOff>
    </xdr:from>
    <xdr:to>
      <xdr:col>19</xdr:col>
      <xdr:colOff>76200</xdr:colOff>
      <xdr:row>203</xdr:row>
      <xdr:rowOff>76200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365760</xdr:colOff>
      <xdr:row>1</xdr:row>
      <xdr:rowOff>99060</xdr:rowOff>
    </xdr:from>
    <xdr:to>
      <xdr:col>16</xdr:col>
      <xdr:colOff>152400</xdr:colOff>
      <xdr:row>23</xdr:row>
      <xdr:rowOff>60960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350520</xdr:colOff>
      <xdr:row>15</xdr:row>
      <xdr:rowOff>22860</xdr:rowOff>
    </xdr:from>
    <xdr:to>
      <xdr:col>12</xdr:col>
      <xdr:colOff>7620</xdr:colOff>
      <xdr:row>45</xdr:row>
      <xdr:rowOff>7620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0.0082</cdr:x>
      <cdr:y>0.95407</cdr:y>
    </cdr:from>
    <cdr:to>
      <cdr:x>0.61115</cdr:x>
      <cdr:y>0.99387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0" y="4619626"/>
          <a:ext cx="4200525" cy="200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Source: Updated from Wheaton,</a:t>
          </a:r>
          <a:r>
            <a:rPr lang="en-US" sz="1100" baseline="0">
              <a:solidFill>
                <a:schemeClr val="bg1">
                  <a:lumMod val="50000"/>
                </a:schemeClr>
              </a:solidFill>
            </a:rPr>
            <a:t> Baranski &amp; Templeton (2009)</a:t>
          </a:r>
          <a:endParaRPr lang="en-US" sz="1100">
            <a:solidFill>
              <a:schemeClr val="bg1">
                <a:lumMod val="50000"/>
              </a:schemeClr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1</xdr:row>
      <xdr:rowOff>0</xdr:rowOff>
    </xdr:from>
    <xdr:to>
      <xdr:col>38</xdr:col>
      <xdr:colOff>571500</xdr:colOff>
      <xdr:row>29</xdr:row>
      <xdr:rowOff>72390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0.01309</cdr:x>
      <cdr:y>0.94828</cdr:y>
    </cdr:from>
    <cdr:to>
      <cdr:x>0.75785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49" y="4714875"/>
          <a:ext cx="541972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>
              <a:solidFill>
                <a:schemeClr val="bg1">
                  <a:lumMod val="50000"/>
                </a:schemeClr>
              </a:solidFill>
            </a:rPr>
            <a:t>Source: NCREIF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heatonBaranskiLTmanhatt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PInom&amp;Re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>
            <v>1899</v>
          </cell>
          <cell r="D2">
            <v>1</v>
          </cell>
          <cell r="E2">
            <v>1899</v>
          </cell>
          <cell r="F2">
            <v>1</v>
          </cell>
        </row>
        <row r="3">
          <cell r="A3">
            <v>1909</v>
          </cell>
          <cell r="D3">
            <v>0.81058424597018708</v>
          </cell>
          <cell r="E3">
            <v>1909</v>
          </cell>
          <cell r="F3">
            <v>0.81058424597018708</v>
          </cell>
        </row>
        <row r="4">
          <cell r="A4">
            <v>1919</v>
          </cell>
          <cell r="D4">
            <v>0.6636502501363194</v>
          </cell>
          <cell r="E4">
            <v>1919</v>
          </cell>
          <cell r="F4">
            <v>0.6636502501363194</v>
          </cell>
        </row>
        <row r="5">
          <cell r="A5">
            <v>1929</v>
          </cell>
          <cell r="D5">
            <v>1.0100501670841679</v>
          </cell>
          <cell r="E5">
            <v>1929</v>
          </cell>
          <cell r="F5">
            <v>1.0100501670841679</v>
          </cell>
        </row>
        <row r="6">
          <cell r="A6">
            <v>1939</v>
          </cell>
          <cell r="D6">
            <v>0.47711391552103438</v>
          </cell>
          <cell r="E6">
            <v>1939</v>
          </cell>
          <cell r="F6">
            <v>0.47711391552103438</v>
          </cell>
        </row>
        <row r="7">
          <cell r="A7">
            <v>1949</v>
          </cell>
          <cell r="D7">
            <v>1.1051709180756475</v>
          </cell>
          <cell r="E7">
            <v>1949</v>
          </cell>
          <cell r="F7">
            <v>1.1051709180756475</v>
          </cell>
        </row>
        <row r="8">
          <cell r="A8">
            <v>1959</v>
          </cell>
          <cell r="D8">
            <v>0.8780954309205613</v>
          </cell>
          <cell r="E8">
            <v>1959</v>
          </cell>
          <cell r="F8">
            <v>0.8780954309205613</v>
          </cell>
        </row>
        <row r="9">
          <cell r="A9">
            <v>1969</v>
          </cell>
          <cell r="D9">
            <v>0.65704681981505675</v>
          </cell>
          <cell r="E9">
            <v>1969</v>
          </cell>
          <cell r="F9">
            <v>0.65704681981505675</v>
          </cell>
        </row>
        <row r="10">
          <cell r="A10">
            <v>1979</v>
          </cell>
          <cell r="D10">
            <v>0.92311634638663576</v>
          </cell>
          <cell r="E10">
            <v>1979</v>
          </cell>
          <cell r="F10">
            <v>0.92311634638663576</v>
          </cell>
        </row>
        <row r="11">
          <cell r="A11">
            <v>1989</v>
          </cell>
          <cell r="D11">
            <v>1.4477346146633245</v>
          </cell>
          <cell r="E11">
            <v>1989</v>
          </cell>
          <cell r="F11">
            <v>1.4477346146633245</v>
          </cell>
        </row>
        <row r="12">
          <cell r="A12">
            <v>1999</v>
          </cell>
          <cell r="D12">
            <v>0.68386140921235583</v>
          </cell>
          <cell r="E12">
            <v>1999</v>
          </cell>
          <cell r="F12">
            <v>0.68386140921235583</v>
          </cell>
        </row>
        <row r="13">
          <cell r="A13" t="str">
            <v>2009*</v>
          </cell>
          <cell r="D13">
            <v>1.6652911949458864</v>
          </cell>
          <cell r="E13">
            <v>2006</v>
          </cell>
          <cell r="F13">
            <v>1.1664908867784396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I_Returns0"/>
      <sheetName val="NPI_CashFlowReturns0"/>
    </sheetNames>
    <sheetDataSet>
      <sheetData sheetId="0"/>
      <sheetData sheetId="1">
        <row r="3">
          <cell r="B3">
            <v>19774</v>
          </cell>
          <cell r="O3">
            <v>100</v>
          </cell>
          <cell r="V3">
            <v>99.999999999999986</v>
          </cell>
        </row>
        <row r="4">
          <cell r="B4">
            <v>19781</v>
          </cell>
          <cell r="O4">
            <v>100.91000000000001</v>
          </cell>
          <cell r="V4">
            <v>98.995078396436142</v>
          </cell>
          <cell r="Y4">
            <v>98.995078396436142</v>
          </cell>
          <cell r="Z4">
            <v>98.995078396436142</v>
          </cell>
        </row>
        <row r="5">
          <cell r="B5">
            <v>19782</v>
          </cell>
          <cell r="O5">
            <v>102.33283100000001</v>
          </cell>
          <cell r="V5">
            <v>97.512218542567325</v>
          </cell>
          <cell r="Y5">
            <v>95.182619535263953</v>
          </cell>
          <cell r="Z5">
            <v>92.453275798188926</v>
          </cell>
        </row>
        <row r="6">
          <cell r="B6">
            <v>19783</v>
          </cell>
          <cell r="O6">
            <v>103.8268903326</v>
          </cell>
          <cell r="V6">
            <v>97.047692714708603</v>
          </cell>
          <cell r="Y6">
            <v>95.499058913039917</v>
          </cell>
          <cell r="Z6">
            <v>90.990292658782451</v>
          </cell>
        </row>
        <row r="7">
          <cell r="B7">
            <v>19784</v>
          </cell>
          <cell r="O7">
            <v>108.22915048270224</v>
          </cell>
          <cell r="V7">
            <v>99.267891231887219</v>
          </cell>
          <cell r="Y7">
            <v>91.799973535346908</v>
          </cell>
          <cell r="Z7">
            <v>85.827745523280441</v>
          </cell>
        </row>
        <row r="8">
          <cell r="B8">
            <v>19791</v>
          </cell>
          <cell r="O8">
            <v>110.4586709826459</v>
          </cell>
          <cell r="V8">
            <v>98.308893663122731</v>
          </cell>
          <cell r="Y8">
            <v>99.184251410562496</v>
          </cell>
          <cell r="Z8">
            <v>89.982139938846728</v>
          </cell>
        </row>
        <row r="9">
          <cell r="B9">
            <v>19792</v>
          </cell>
          <cell r="O9">
            <v>112.93294521265716</v>
          </cell>
          <cell r="V9">
            <v>97.255251188872066</v>
          </cell>
          <cell r="Y9">
            <v>104.34133259528464</v>
          </cell>
          <cell r="Z9">
            <v>91.594498000717309</v>
          </cell>
        </row>
        <row r="10">
          <cell r="B10">
            <v>19793</v>
          </cell>
          <cell r="O10">
            <v>116.3435201580794</v>
          </cell>
          <cell r="V10">
            <v>96.91836869653585</v>
          </cell>
          <cell r="Y10">
            <v>100.28585211111738</v>
          </cell>
          <cell r="Z10">
            <v>85.15774779055009</v>
          </cell>
        </row>
        <row r="11">
          <cell r="B11">
            <v>19794</v>
          </cell>
          <cell r="O11">
            <v>121.91637477365141</v>
          </cell>
          <cell r="V11">
            <v>98.689292285469506</v>
          </cell>
          <cell r="Y11">
            <v>112.46397029352993</v>
          </cell>
          <cell r="Z11">
            <v>92.798724685062723</v>
          </cell>
        </row>
        <row r="12">
          <cell r="B12">
            <v>19801</v>
          </cell>
          <cell r="O12">
            <v>126.52481374009544</v>
          </cell>
          <cell r="V12">
            <v>98.191467126501976</v>
          </cell>
          <cell r="Y12">
            <v>109.64392611666234</v>
          </cell>
          <cell r="Z12">
            <v>86.736765533884594</v>
          </cell>
        </row>
        <row r="13">
          <cell r="B13">
            <v>19802</v>
          </cell>
          <cell r="O13">
            <v>127.46109736177216</v>
          </cell>
          <cell r="V13">
            <v>95.80194336023969</v>
          </cell>
          <cell r="Y13">
            <v>112.23938424251813</v>
          </cell>
          <cell r="Z13">
            <v>85.992889749550855</v>
          </cell>
        </row>
        <row r="14">
          <cell r="B14">
            <v>19803</v>
          </cell>
          <cell r="O14">
            <v>130.41819482056528</v>
          </cell>
          <cell r="V14">
            <v>96.427775538307813</v>
          </cell>
          <cell r="Y14">
            <v>113.00024604914741</v>
          </cell>
          <cell r="Z14">
            <v>85.165549919263768</v>
          </cell>
        </row>
        <row r="15">
          <cell r="B15">
            <v>19804</v>
          </cell>
          <cell r="O15">
            <v>135.32191894581854</v>
          </cell>
          <cell r="V15">
            <v>97.459125956344039</v>
          </cell>
          <cell r="Y15">
            <v>111.17436434343362</v>
          </cell>
          <cell r="Z15">
            <v>81.616811010562415</v>
          </cell>
        </row>
        <row r="16">
          <cell r="B16">
            <v>19811</v>
          </cell>
          <cell r="O16">
            <v>137.39234430568956</v>
          </cell>
          <cell r="V16">
            <v>96.44938193948029</v>
          </cell>
          <cell r="Y16">
            <v>116.20154124852469</v>
          </cell>
          <cell r="Z16">
            <v>83.151369366591624</v>
          </cell>
        </row>
        <row r="17">
          <cell r="B17">
            <v>19812</v>
          </cell>
          <cell r="O17">
            <v>141.26680841511001</v>
          </cell>
          <cell r="V17">
            <v>96.902921144230902</v>
          </cell>
          <cell r="Y17">
            <v>126.5269603705549</v>
          </cell>
          <cell r="Z17">
            <v>88.470893374725563</v>
          </cell>
        </row>
        <row r="18">
          <cell r="B18">
            <v>19813</v>
          </cell>
          <cell r="O18">
            <v>145.12339228484251</v>
          </cell>
          <cell r="V18">
            <v>96.697013664134204</v>
          </cell>
          <cell r="Y18">
            <v>124.0873447021357</v>
          </cell>
          <cell r="Z18">
            <v>84.279846095653156</v>
          </cell>
        </row>
        <row r="19">
          <cell r="B19">
            <v>19814</v>
          </cell>
          <cell r="O19">
            <v>151.42174751000468</v>
          </cell>
          <cell r="V19">
            <v>100.10519315331395</v>
          </cell>
          <cell r="Y19">
            <v>125.51252260049624</v>
          </cell>
          <cell r="Z19">
            <v>84.581623036292086</v>
          </cell>
        </row>
        <row r="20">
          <cell r="B20">
            <v>19821</v>
          </cell>
          <cell r="O20">
            <v>153.54165197514476</v>
          </cell>
          <cell r="V20">
            <v>100.93304628304867</v>
          </cell>
          <cell r="Y20">
            <v>125.45412538910591</v>
          </cell>
          <cell r="Z20">
            <v>84.064516875988886</v>
          </cell>
        </row>
        <row r="21">
          <cell r="B21">
            <v>19822</v>
          </cell>
          <cell r="O21">
            <v>155.72194343319183</v>
          </cell>
          <cell r="V21">
            <v>99.724299116136947</v>
          </cell>
          <cell r="Y21">
            <v>129.56028658565901</v>
          </cell>
          <cell r="Z21">
            <v>84.575325868213142</v>
          </cell>
        </row>
        <row r="22">
          <cell r="B22">
            <v>19823</v>
          </cell>
          <cell r="O22">
            <v>156.36040340126792</v>
          </cell>
          <cell r="V22">
            <v>99.211372673766547</v>
          </cell>
          <cell r="Y22">
            <v>133.18767662139831</v>
          </cell>
          <cell r="Z22">
            <v>86.142866943946046</v>
          </cell>
        </row>
        <row r="23">
          <cell r="B23">
            <v>19824</v>
          </cell>
          <cell r="O23">
            <v>159.08107442044999</v>
          </cell>
          <cell r="V23">
            <v>101.24856700196841</v>
          </cell>
          <cell r="Y23">
            <v>136.68215898546339</v>
          </cell>
          <cell r="Z23">
            <v>88.675327713329537</v>
          </cell>
        </row>
        <row r="24">
          <cell r="B24">
            <v>19831</v>
          </cell>
          <cell r="O24">
            <v>159.86057168511019</v>
          </cell>
          <cell r="V24">
            <v>101.39793626446929</v>
          </cell>
          <cell r="Y24">
            <v>142.17480261901693</v>
          </cell>
          <cell r="Z24">
            <v>91.924439500923043</v>
          </cell>
        </row>
        <row r="25">
          <cell r="B25">
            <v>19832</v>
          </cell>
          <cell r="O25">
            <v>161.41121923045577</v>
          </cell>
          <cell r="V25">
            <v>100.767284661826</v>
          </cell>
          <cell r="Y25">
            <v>137.0644132220099</v>
          </cell>
          <cell r="Z25">
            <v>87.223026396131203</v>
          </cell>
        </row>
        <row r="26">
          <cell r="B26">
            <v>19833</v>
          </cell>
          <cell r="O26">
            <v>163.92923425045089</v>
          </cell>
          <cell r="V26">
            <v>101.08456076951398</v>
          </cell>
          <cell r="Y26">
            <v>134.53148479597328</v>
          </cell>
          <cell r="Z26">
            <v>84.561554074944794</v>
          </cell>
        </row>
        <row r="27">
          <cell r="B27">
            <v>19834</v>
          </cell>
          <cell r="O27">
            <v>170.92901255294512</v>
          </cell>
          <cell r="V27">
            <v>104.81046731906808</v>
          </cell>
          <cell r="Y27">
            <v>133.59454565137113</v>
          </cell>
          <cell r="Z27">
            <v>83.50225486862486</v>
          </cell>
        </row>
        <row r="28">
          <cell r="B28">
            <v>19841</v>
          </cell>
          <cell r="O28">
            <v>174.21084959396168</v>
          </cell>
          <cell r="V28">
            <v>105.50194294827863</v>
          </cell>
          <cell r="Y28">
            <v>140.1939305101304</v>
          </cell>
          <cell r="Z28">
            <v>86.543623193869905</v>
          </cell>
        </row>
        <row r="29">
          <cell r="B29">
            <v>19842</v>
          </cell>
          <cell r="O29">
            <v>177.7124876708003</v>
          </cell>
          <cell r="V29">
            <v>106.44477934568228</v>
          </cell>
          <cell r="Y29">
            <v>142.54219707138603</v>
          </cell>
          <cell r="Z29">
            <v>87.030297983873353</v>
          </cell>
        </row>
        <row r="30">
          <cell r="B30">
            <v>19843</v>
          </cell>
          <cell r="O30">
            <v>179.93389376668529</v>
          </cell>
          <cell r="V30">
            <v>106.47307713773822</v>
          </cell>
          <cell r="Y30">
            <v>140.50490559263341</v>
          </cell>
          <cell r="Z30">
            <v>84.749845897329806</v>
          </cell>
        </row>
        <row r="31">
          <cell r="B31">
            <v>19844</v>
          </cell>
          <cell r="O31">
            <v>185.87171226098587</v>
          </cell>
          <cell r="V31">
            <v>109.63808202378799</v>
          </cell>
          <cell r="Y31">
            <v>143.66236976743556</v>
          </cell>
          <cell r="Z31">
            <v>86.379713266537905</v>
          </cell>
        </row>
        <row r="32">
          <cell r="B32">
            <v>19851</v>
          </cell>
          <cell r="O32">
            <v>187.30292444539546</v>
          </cell>
          <cell r="V32">
            <v>109.33857120251226</v>
          </cell>
          <cell r="Y32">
            <v>142.78695737076291</v>
          </cell>
          <cell r="Z32">
            <v>84.964592291165161</v>
          </cell>
        </row>
        <row r="33">
          <cell r="B33">
            <v>19852</v>
          </cell>
          <cell r="O33">
            <v>189.60675041607382</v>
          </cell>
          <cell r="V33">
            <v>109.4827818063237</v>
          </cell>
          <cell r="Y33">
            <v>153.08485839869076</v>
          </cell>
          <cell r="Z33">
            <v>90.104165265799011</v>
          </cell>
        </row>
        <row r="34">
          <cell r="B34">
            <v>19853</v>
          </cell>
          <cell r="O34">
            <v>191.76826737081709</v>
          </cell>
          <cell r="V34">
            <v>109.98017480902821</v>
          </cell>
          <cell r="Y34">
            <v>151.23429974218109</v>
          </cell>
          <cell r="Z34">
            <v>88.411460167032232</v>
          </cell>
        </row>
        <row r="35">
          <cell r="B35">
            <v>19854</v>
          </cell>
          <cell r="O35">
            <v>196.88848010961789</v>
          </cell>
          <cell r="V35">
            <v>111.91641833549296</v>
          </cell>
          <cell r="Y35">
            <v>146.81916710785086</v>
          </cell>
          <cell r="Z35">
            <v>85.070082666770602</v>
          </cell>
        </row>
        <row r="36">
          <cell r="B36">
            <v>19861</v>
          </cell>
          <cell r="O36">
            <v>198.69985412662638</v>
          </cell>
          <cell r="V36">
            <v>113.43116797105846</v>
          </cell>
          <cell r="Y36">
            <v>150.10285999895152</v>
          </cell>
          <cell r="Z36">
            <v>87.346282334130365</v>
          </cell>
        </row>
        <row r="37">
          <cell r="B37">
            <v>19862</v>
          </cell>
          <cell r="O37">
            <v>200.24971298881408</v>
          </cell>
          <cell r="V37">
            <v>113.65356799258524</v>
          </cell>
          <cell r="Y37">
            <v>154.77998856406026</v>
          </cell>
          <cell r="Z37">
            <v>89.546081188388257</v>
          </cell>
        </row>
        <row r="38">
          <cell r="B38">
            <v>19863</v>
          </cell>
          <cell r="O38">
            <v>201.611411037138</v>
          </cell>
          <cell r="V38">
            <v>113.62977293329648</v>
          </cell>
          <cell r="Y38">
            <v>148.9246136148854</v>
          </cell>
          <cell r="Z38">
            <v>85.558687538005998</v>
          </cell>
        </row>
        <row r="39">
          <cell r="B39">
            <v>19864</v>
          </cell>
          <cell r="O39">
            <v>204.85735475483591</v>
          </cell>
          <cell r="V39">
            <v>115.14515663119556</v>
          </cell>
          <cell r="Y39">
            <v>148.99283151264399</v>
          </cell>
          <cell r="Z39">
            <v>85.365048289192274</v>
          </cell>
        </row>
        <row r="40">
          <cell r="B40">
            <v>19871</v>
          </cell>
          <cell r="O40">
            <v>206.004555941463</v>
          </cell>
          <cell r="V40">
            <v>114.13531737829256</v>
          </cell>
          <cell r="Y40">
            <v>150.86629568472196</v>
          </cell>
          <cell r="Z40">
            <v>85.203229199702022</v>
          </cell>
        </row>
        <row r="41">
          <cell r="B41">
            <v>19872</v>
          </cell>
          <cell r="O41">
            <v>205.77795092992739</v>
          </cell>
          <cell r="V41">
            <v>112.60187128398755</v>
          </cell>
          <cell r="Y41">
            <v>149.18853424035652</v>
          </cell>
          <cell r="Z41">
            <v>83.2152302043677</v>
          </cell>
        </row>
        <row r="42">
          <cell r="B42">
            <v>19873</v>
          </cell>
          <cell r="O42">
            <v>207.75341925885471</v>
          </cell>
          <cell r="V42">
            <v>112.26345771841736</v>
          </cell>
          <cell r="Y42">
            <v>145.7087817978113</v>
          </cell>
          <cell r="Z42">
            <v>80.259521036776931</v>
          </cell>
        </row>
        <row r="43">
          <cell r="B43">
            <v>19874</v>
          </cell>
          <cell r="O43">
            <v>211.28522738625523</v>
          </cell>
          <cell r="V43">
            <v>113.74260265914974</v>
          </cell>
          <cell r="Y43">
            <v>145.89002458022614</v>
          </cell>
          <cell r="Z43">
            <v>80.05716894467885</v>
          </cell>
        </row>
        <row r="44">
          <cell r="B44">
            <v>19881</v>
          </cell>
          <cell r="O44">
            <v>212.93325215986803</v>
          </cell>
          <cell r="V44">
            <v>113.54746610078242</v>
          </cell>
          <cell r="Y44">
            <v>145.83624368156487</v>
          </cell>
          <cell r="Z44">
            <v>79.272039490537395</v>
          </cell>
        </row>
        <row r="45">
          <cell r="B45">
            <v>19882</v>
          </cell>
          <cell r="O45">
            <v>214.70059815279492</v>
          </cell>
          <cell r="V45">
            <v>113.03453183479861</v>
          </cell>
          <cell r="Y45">
            <v>148.8836276209978</v>
          </cell>
          <cell r="Z45">
            <v>79.899751726797433</v>
          </cell>
        </row>
        <row r="46">
          <cell r="B46">
            <v>19883</v>
          </cell>
          <cell r="O46">
            <v>217.70640652693405</v>
          </cell>
          <cell r="V46">
            <v>112.89488832693192</v>
          </cell>
          <cell r="Y46">
            <v>146.0184991803691</v>
          </cell>
          <cell r="Z46">
            <v>77.184758834515478</v>
          </cell>
        </row>
        <row r="47">
          <cell r="B47">
            <v>19884</v>
          </cell>
          <cell r="O47">
            <v>222.40886490791584</v>
          </cell>
          <cell r="V47">
            <v>114.6634261341635</v>
          </cell>
          <cell r="Y47">
            <v>150.11670110428508</v>
          </cell>
          <cell r="Z47">
            <v>78.890086989983786</v>
          </cell>
        </row>
        <row r="48">
          <cell r="B48">
            <v>19891</v>
          </cell>
          <cell r="O48">
            <v>223.67659543789097</v>
          </cell>
          <cell r="V48">
            <v>113.61978848755435</v>
          </cell>
          <cell r="Y48">
            <v>152.16289081735923</v>
          </cell>
          <cell r="Z48">
            <v>78.788491496576725</v>
          </cell>
        </row>
        <row r="49">
          <cell r="B49">
            <v>19892</v>
          </cell>
          <cell r="O49">
            <v>225.64494947774438</v>
          </cell>
          <cell r="V49">
            <v>112.95714857911949</v>
          </cell>
          <cell r="Y49">
            <v>149.65363040678866</v>
          </cell>
          <cell r="Z49">
            <v>76.365282459790549</v>
          </cell>
        </row>
        <row r="50">
          <cell r="B50">
            <v>19893</v>
          </cell>
          <cell r="O50">
            <v>228.12704392199953</v>
          </cell>
          <cell r="V50">
            <v>113.37743900240129</v>
          </cell>
          <cell r="Y50">
            <v>146.27085076585578</v>
          </cell>
          <cell r="Z50">
            <v>74.101715040747251</v>
          </cell>
        </row>
        <row r="51">
          <cell r="B51">
            <v>19894</v>
          </cell>
          <cell r="O51">
            <v>231.22957171933874</v>
          </cell>
          <cell r="V51">
            <v>113.91690312187757</v>
          </cell>
          <cell r="Y51">
            <v>148.85703496136821</v>
          </cell>
          <cell r="Z51">
            <v>74.754056010975106</v>
          </cell>
        </row>
        <row r="52">
          <cell r="B52">
            <v>19901</v>
          </cell>
          <cell r="O52">
            <v>231.830768605809</v>
          </cell>
          <cell r="V52">
            <v>111.90574135707521</v>
          </cell>
          <cell r="Y52">
            <v>151.42415491207589</v>
          </cell>
          <cell r="Z52">
            <v>74.506996132683824</v>
          </cell>
        </row>
        <row r="53">
          <cell r="B53">
            <v>19902</v>
          </cell>
          <cell r="O53">
            <v>233.546316293492</v>
          </cell>
          <cell r="V53">
            <v>111.69241640315637</v>
          </cell>
          <cell r="Y53">
            <v>151.73326763918874</v>
          </cell>
          <cell r="Z53">
            <v>73.969396954947086</v>
          </cell>
        </row>
        <row r="54">
          <cell r="B54">
            <v>19903</v>
          </cell>
          <cell r="O54">
            <v>233.61638018838005</v>
          </cell>
          <cell r="V54">
            <v>109.36848526836872</v>
          </cell>
          <cell r="Y54">
            <v>150.97544645529354</v>
          </cell>
          <cell r="Z54">
            <v>72.046988381167438</v>
          </cell>
        </row>
        <row r="55">
          <cell r="B55">
            <v>19904</v>
          </cell>
          <cell r="O55">
            <v>228.10303361593429</v>
          </cell>
          <cell r="V55">
            <v>105.90946863020484</v>
          </cell>
          <cell r="Y55">
            <v>160.65401883292176</v>
          </cell>
          <cell r="Z55">
            <v>76.035415641755435</v>
          </cell>
        </row>
        <row r="56">
          <cell r="B56">
            <v>19911</v>
          </cell>
          <cell r="O56">
            <v>225.52546933607425</v>
          </cell>
          <cell r="V56">
            <v>103.78190562382542</v>
          </cell>
          <cell r="Y56">
            <v>153.52254356034328</v>
          </cell>
          <cell r="Z56">
            <v>72.01431018748238</v>
          </cell>
        </row>
        <row r="57">
          <cell r="B57">
            <v>19912</v>
          </cell>
          <cell r="O57">
            <v>222.77405861017414</v>
          </cell>
          <cell r="V57">
            <v>101.76196523373233</v>
          </cell>
          <cell r="Y57">
            <v>155.37041305023104</v>
          </cell>
          <cell r="Z57">
            <v>72.345211554952073</v>
          </cell>
        </row>
        <row r="58">
          <cell r="B58">
            <v>19913</v>
          </cell>
          <cell r="O58">
            <v>219.6552217896317</v>
          </cell>
          <cell r="V58">
            <v>99.459705315383346</v>
          </cell>
          <cell r="Y58">
            <v>150.04777849737602</v>
          </cell>
          <cell r="Z58">
            <v>69.255745456601048</v>
          </cell>
        </row>
        <row r="59">
          <cell r="B59">
            <v>19914</v>
          </cell>
          <cell r="O59">
            <v>205.77301177252696</v>
          </cell>
          <cell r="V59">
            <v>92.700890397866814</v>
          </cell>
          <cell r="Y59">
            <v>149.27962239965876</v>
          </cell>
          <cell r="Z59">
            <v>68.551446239759031</v>
          </cell>
        </row>
        <row r="60">
          <cell r="B60">
            <v>19921</v>
          </cell>
          <cell r="O60">
            <v>203.38604483596563</v>
          </cell>
          <cell r="V60">
            <v>90.704699828506548</v>
          </cell>
          <cell r="Y60">
            <v>150.25234931836206</v>
          </cell>
          <cell r="Z60">
            <v>68.304688190534293</v>
          </cell>
        </row>
        <row r="61">
          <cell r="B61">
            <v>19922</v>
          </cell>
          <cell r="O61">
            <v>198.32173231955008</v>
          </cell>
          <cell r="V61">
            <v>87.878376229255025</v>
          </cell>
          <cell r="Y61">
            <v>155.70082104467343</v>
          </cell>
          <cell r="Z61">
            <v>70.327182921302025</v>
          </cell>
        </row>
        <row r="62">
          <cell r="B62">
            <v>19923</v>
          </cell>
          <cell r="O62">
            <v>195.06925590950945</v>
          </cell>
          <cell r="V62">
            <v>85.76426730535205</v>
          </cell>
          <cell r="Y62">
            <v>149.57920192902947</v>
          </cell>
          <cell r="Z62">
            <v>67.036196973158965</v>
          </cell>
        </row>
        <row r="63">
          <cell r="B63">
            <v>19924</v>
          </cell>
          <cell r="O63">
            <v>187.52007570581145</v>
          </cell>
          <cell r="V63">
            <v>82.096583255172732</v>
          </cell>
          <cell r="Y63">
            <v>151.6110005478883</v>
          </cell>
          <cell r="Z63">
            <v>67.659475878157735</v>
          </cell>
        </row>
        <row r="64">
          <cell r="B64">
            <v>19931</v>
          </cell>
          <cell r="O64">
            <v>185.90740305474145</v>
          </cell>
          <cell r="V64">
            <v>80.427009282591072</v>
          </cell>
          <cell r="Y64">
            <v>153.51836548193108</v>
          </cell>
          <cell r="Z64">
            <v>67.69961133121042</v>
          </cell>
        </row>
        <row r="65">
          <cell r="B65">
            <v>19932</v>
          </cell>
          <cell r="O65">
            <v>182.89570312525464</v>
          </cell>
          <cell r="V65">
            <v>78.685728499726793</v>
          </cell>
          <cell r="Y65">
            <v>148.30703565283241</v>
          </cell>
          <cell r="Z65">
            <v>65.039145113432014</v>
          </cell>
        </row>
        <row r="66">
          <cell r="B66">
            <v>19933</v>
          </cell>
          <cell r="O66">
            <v>183.00544054712978</v>
          </cell>
          <cell r="V66">
            <v>78.353112326440638</v>
          </cell>
          <cell r="Y66">
            <v>148.40463354685482</v>
          </cell>
          <cell r="Z66">
            <v>64.767974309798007</v>
          </cell>
        </row>
        <row r="67">
          <cell r="B67">
            <v>19934</v>
          </cell>
          <cell r="O67">
            <v>180.53486709974354</v>
          </cell>
          <cell r="V67">
            <v>76.924244453042903</v>
          </cell>
          <cell r="Y67">
            <v>155.61360677620462</v>
          </cell>
          <cell r="Z67">
            <v>67.58811273448255</v>
          </cell>
        </row>
        <row r="68">
          <cell r="B68">
            <v>19941</v>
          </cell>
          <cell r="O68">
            <v>180.58902755987344</v>
          </cell>
          <cell r="V68">
            <v>76.215484505907824</v>
          </cell>
          <cell r="Y68">
            <v>152.73212984929853</v>
          </cell>
          <cell r="Z68">
            <v>65.705672655746781</v>
          </cell>
        </row>
        <row r="69">
          <cell r="B69">
            <v>19942</v>
          </cell>
          <cell r="O69">
            <v>180.60708646262944</v>
          </cell>
          <cell r="V69">
            <v>75.811088636461378</v>
          </cell>
          <cell r="Y69">
            <v>155.89160778021306</v>
          </cell>
          <cell r="Z69">
            <v>66.70237302975687</v>
          </cell>
        </row>
        <row r="70">
          <cell r="B70">
            <v>19943</v>
          </cell>
          <cell r="O70">
            <v>180.76963284044578</v>
          </cell>
          <cell r="V70">
            <v>75.168267673927289</v>
          </cell>
          <cell r="Y70">
            <v>157.34838211768152</v>
          </cell>
          <cell r="Z70">
            <v>66.694796189033767</v>
          </cell>
        </row>
        <row r="71">
          <cell r="B71">
            <v>19944</v>
          </cell>
          <cell r="O71">
            <v>181.89040456405655</v>
          </cell>
          <cell r="V71">
            <v>75.482739171500526</v>
          </cell>
          <cell r="Y71">
            <v>162.41317006018684</v>
          </cell>
          <cell r="Z71">
            <v>68.703633864789026</v>
          </cell>
        </row>
        <row r="72">
          <cell r="B72">
            <v>19951</v>
          </cell>
          <cell r="O72">
            <v>182.58158810139997</v>
          </cell>
          <cell r="V72">
            <v>74.918792370894025</v>
          </cell>
          <cell r="Y72">
            <v>164.25349967624601</v>
          </cell>
          <cell r="Z72">
            <v>68.701943343201961</v>
          </cell>
        </row>
        <row r="73">
          <cell r="B73">
            <v>19952</v>
          </cell>
          <cell r="O73">
            <v>183.16584918332447</v>
          </cell>
          <cell r="V73">
            <v>74.616405386725361</v>
          </cell>
          <cell r="Y73">
            <v>165.98464286594381</v>
          </cell>
          <cell r="Z73">
            <v>68.925246843679389</v>
          </cell>
        </row>
        <row r="74">
          <cell r="B74">
            <v>19953</v>
          </cell>
          <cell r="O74">
            <v>183.99009550464942</v>
          </cell>
          <cell r="V74">
            <v>74.609708418221814</v>
          </cell>
          <cell r="Y74">
            <v>164.02254504201122</v>
          </cell>
          <cell r="Z74">
            <v>67.799274473278572</v>
          </cell>
        </row>
        <row r="75">
          <cell r="B75">
            <v>19954</v>
          </cell>
          <cell r="O75">
            <v>183.60371630408966</v>
          </cell>
          <cell r="V75">
            <v>74.307517227165818</v>
          </cell>
          <cell r="Y75">
            <v>165.11797781020152</v>
          </cell>
          <cell r="Z75">
            <v>68.11868364020809</v>
          </cell>
        </row>
        <row r="76">
          <cell r="B76">
            <v>19961</v>
          </cell>
          <cell r="O76">
            <v>185.09090640615278</v>
          </cell>
          <cell r="V76">
            <v>73.850957908494536</v>
          </cell>
          <cell r="Y76">
            <v>161.38629665107297</v>
          </cell>
          <cell r="Z76">
            <v>65.638448764840049</v>
          </cell>
        </row>
        <row r="77">
          <cell r="B77">
            <v>19962</v>
          </cell>
          <cell r="O77">
            <v>186.09039730074602</v>
          </cell>
          <cell r="V77">
            <v>73.775919302604237</v>
          </cell>
          <cell r="Y77">
            <v>166.64756577345736</v>
          </cell>
          <cell r="Z77">
            <v>67.345757670890436</v>
          </cell>
        </row>
        <row r="78">
          <cell r="B78">
            <v>19963</v>
          </cell>
          <cell r="O78">
            <v>188.10017359159406</v>
          </cell>
          <cell r="V78">
            <v>74.052864190392157</v>
          </cell>
          <cell r="Y78">
            <v>165.30399977097071</v>
          </cell>
          <cell r="Z78">
            <v>66.337122414543899</v>
          </cell>
        </row>
        <row r="79">
          <cell r="B79">
            <v>19964</v>
          </cell>
          <cell r="O79">
            <v>190.86524614339046</v>
          </cell>
          <cell r="V79">
            <v>74.762417630123451</v>
          </cell>
          <cell r="Y79">
            <v>169.48325681918033</v>
          </cell>
          <cell r="Z79">
            <v>67.671200865721531</v>
          </cell>
        </row>
        <row r="80">
          <cell r="B80">
            <v>19971</v>
          </cell>
          <cell r="O80">
            <v>192.2394759156229</v>
          </cell>
          <cell r="V80">
            <v>74.641825850876231</v>
          </cell>
          <cell r="Y80">
            <v>170.88444269660724</v>
          </cell>
          <cell r="Z80">
            <v>67.633647426784435</v>
          </cell>
        </row>
        <row r="81">
          <cell r="B81">
            <v>19972</v>
          </cell>
          <cell r="O81">
            <v>194.43100594106102</v>
          </cell>
          <cell r="V81">
            <v>75.351458680749005</v>
          </cell>
          <cell r="Y81">
            <v>176.12001734039015</v>
          </cell>
          <cell r="Z81">
            <v>69.575360080044817</v>
          </cell>
        </row>
        <row r="82">
          <cell r="B82">
            <v>19973</v>
          </cell>
          <cell r="O82">
            <v>197.75577614265313</v>
          </cell>
          <cell r="V82">
            <v>76.212077980039638</v>
          </cell>
          <cell r="Y82">
            <v>175.11058017740316</v>
          </cell>
          <cell r="Z82">
            <v>68.790365177510395</v>
          </cell>
        </row>
        <row r="83">
          <cell r="B83">
            <v>19974</v>
          </cell>
          <cell r="O83">
            <v>204.1037365568323</v>
          </cell>
          <cell r="V83">
            <v>78.609720340447737</v>
          </cell>
          <cell r="Y83">
            <v>181.86139248233414</v>
          </cell>
          <cell r="Z83">
            <v>71.398059779408896</v>
          </cell>
        </row>
        <row r="84">
          <cell r="B84">
            <v>19981</v>
          </cell>
          <cell r="O84">
            <v>209.04304698150764</v>
          </cell>
          <cell r="V84">
            <v>80.06533697105408</v>
          </cell>
          <cell r="Y84">
            <v>186.45187409988583</v>
          </cell>
          <cell r="Z84">
            <v>72.794097172197908</v>
          </cell>
        </row>
        <row r="85">
          <cell r="B85">
            <v>19982</v>
          </cell>
          <cell r="O85">
            <v>214.70811355470647</v>
          </cell>
          <cell r="V85">
            <v>81.8314999995481</v>
          </cell>
          <cell r="Y85">
            <v>182.86477683608413</v>
          </cell>
          <cell r="Z85">
            <v>71.043233250076483</v>
          </cell>
        </row>
        <row r="86">
          <cell r="B86">
            <v>19983</v>
          </cell>
          <cell r="O86">
            <v>219.1311006939334</v>
          </cell>
          <cell r="V86">
            <v>83.210931348847055</v>
          </cell>
          <cell r="Y86">
            <v>185.30499390680004</v>
          </cell>
          <cell r="Z86">
            <v>71.727234826697838</v>
          </cell>
        </row>
        <row r="87">
          <cell r="B87">
            <v>19984</v>
          </cell>
          <cell r="O87">
            <v>224.12728978975508</v>
          </cell>
          <cell r="V87">
            <v>84.952360115575289</v>
          </cell>
          <cell r="Y87">
            <v>188.35783253076659</v>
          </cell>
          <cell r="Z87">
            <v>72.775466129595728</v>
          </cell>
        </row>
        <row r="88">
          <cell r="B88">
            <v>19991</v>
          </cell>
          <cell r="O88">
            <v>226.57027724846338</v>
          </cell>
          <cell r="V88">
            <v>85.305818707368587</v>
          </cell>
          <cell r="Y88">
            <v>187.43146610744037</v>
          </cell>
          <cell r="Z88">
            <v>71.934764120136009</v>
          </cell>
        </row>
        <row r="89">
          <cell r="B89">
            <v>19992</v>
          </cell>
          <cell r="O89">
            <v>228.83598002094803</v>
          </cell>
          <cell r="V89">
            <v>85.536790909093995</v>
          </cell>
          <cell r="Y89">
            <v>196.5925407561711</v>
          </cell>
          <cell r="Z89">
            <v>74.905943845618069</v>
          </cell>
        </row>
        <row r="90">
          <cell r="B90">
            <v>19993</v>
          </cell>
          <cell r="O90">
            <v>231.74219696721406</v>
          </cell>
          <cell r="V90">
            <v>85.746043251075619</v>
          </cell>
          <cell r="Y90">
            <v>191.83829419492943</v>
          </cell>
          <cell r="Z90">
            <v>72.354388117007176</v>
          </cell>
        </row>
        <row r="91">
          <cell r="B91">
            <v>19994</v>
          </cell>
          <cell r="O91">
            <v>235.19515570202552</v>
          </cell>
          <cell r="V91">
            <v>86.816829286743754</v>
          </cell>
          <cell r="Y91">
            <v>195.62282826646756</v>
          </cell>
          <cell r="Z91">
            <v>73.606418059027234</v>
          </cell>
        </row>
        <row r="92">
          <cell r="B92">
            <v>20001</v>
          </cell>
          <cell r="O92">
            <v>237.26487307220333</v>
          </cell>
          <cell r="V92">
            <v>86.097263821306683</v>
          </cell>
          <cell r="Y92">
            <v>199.44564849565691</v>
          </cell>
          <cell r="Z92">
            <v>73.773616096032299</v>
          </cell>
        </row>
        <row r="93">
          <cell r="B93">
            <v>20002</v>
          </cell>
          <cell r="O93">
            <v>240.9424786048225</v>
          </cell>
          <cell r="V93">
            <v>86.823198278240042</v>
          </cell>
          <cell r="Y93">
            <v>213.05259850177734</v>
          </cell>
          <cell r="Z93">
            <v>78.258198062656589</v>
          </cell>
        </row>
        <row r="94">
          <cell r="B94">
            <v>20003</v>
          </cell>
          <cell r="O94">
            <v>244.65299277533677</v>
          </cell>
          <cell r="V94">
            <v>87.500469116722854</v>
          </cell>
          <cell r="Y94">
            <v>215.17575499741292</v>
          </cell>
          <cell r="Z94">
            <v>78.446538783351258</v>
          </cell>
        </row>
        <row r="95">
          <cell r="B95">
            <v>20004</v>
          </cell>
          <cell r="O95">
            <v>249.61944852867612</v>
          </cell>
          <cell r="V95">
            <v>89.122802873593258</v>
          </cell>
          <cell r="Y95">
            <v>220.29787182912807</v>
          </cell>
          <cell r="Z95">
            <v>80.175434276512092</v>
          </cell>
        </row>
        <row r="96">
          <cell r="B96">
            <v>20011</v>
          </cell>
          <cell r="O96">
            <v>251.26693688896538</v>
          </cell>
          <cell r="V96">
            <v>88.590898345553441</v>
          </cell>
          <cell r="Y96">
            <v>226.53147548487303</v>
          </cell>
          <cell r="Z96">
            <v>81.414716730269404</v>
          </cell>
        </row>
        <row r="97">
          <cell r="B97">
            <v>20012</v>
          </cell>
          <cell r="O97">
            <v>253.57859270834388</v>
          </cell>
          <cell r="V97">
            <v>88.501829286048306</v>
          </cell>
          <cell r="Y97">
            <v>229.10367016424638</v>
          </cell>
          <cell r="Z97">
            <v>81.506512115161996</v>
          </cell>
        </row>
        <row r="98">
          <cell r="B98">
            <v>20013</v>
          </cell>
          <cell r="O98">
            <v>253.95896059740642</v>
          </cell>
          <cell r="V98">
            <v>88.485449558523229</v>
          </cell>
          <cell r="Y98">
            <v>225.52479362083994</v>
          </cell>
          <cell r="Z98">
            <v>80.098284943029171</v>
          </cell>
        </row>
        <row r="99">
          <cell r="B99">
            <v>20014</v>
          </cell>
          <cell r="O99">
            <v>251.90189301656741</v>
          </cell>
          <cell r="V99">
            <v>88.56345497860427</v>
          </cell>
          <cell r="Y99">
            <v>223.35030836847508</v>
          </cell>
          <cell r="Z99">
            <v>80.044275506110949</v>
          </cell>
        </row>
        <row r="100">
          <cell r="B100">
            <v>20021</v>
          </cell>
          <cell r="O100">
            <v>251.22175790542266</v>
          </cell>
          <cell r="V100">
            <v>87.286967312738867</v>
          </cell>
          <cell r="Y100">
            <v>224.53715393759273</v>
          </cell>
          <cell r="Z100">
            <v>79.524504222809284</v>
          </cell>
        </row>
        <row r="101">
          <cell r="B101">
            <v>20022</v>
          </cell>
          <cell r="O101">
            <v>251.09614702646996</v>
          </cell>
          <cell r="V101">
            <v>86.709874228236217</v>
          </cell>
          <cell r="Y101">
            <v>222.99956167874427</v>
          </cell>
          <cell r="Z101">
            <v>78.497010861864311</v>
          </cell>
        </row>
        <row r="102">
          <cell r="B102">
            <v>20023</v>
          </cell>
          <cell r="O102">
            <v>251.4727912470097</v>
          </cell>
          <cell r="V102">
            <v>86.312182636363715</v>
          </cell>
          <cell r="Y102">
            <v>218.9676002638468</v>
          </cell>
          <cell r="Z102">
            <v>76.609311244359347</v>
          </cell>
        </row>
        <row r="103">
          <cell r="B103">
            <v>20024</v>
          </cell>
          <cell r="O103">
            <v>252.42838785374835</v>
          </cell>
          <cell r="V103">
            <v>86.688062944120247</v>
          </cell>
          <cell r="Y103">
            <v>214.04955949613276</v>
          </cell>
          <cell r="Z103">
            <v>74.930054023175799</v>
          </cell>
        </row>
        <row r="104">
          <cell r="B104">
            <v>20031</v>
          </cell>
          <cell r="O104">
            <v>253.33713005002184</v>
          </cell>
          <cell r="V104">
            <v>85.441505298225465</v>
          </cell>
          <cell r="Y104">
            <v>212.61120639019541</v>
          </cell>
          <cell r="Z104">
            <v>73.093170247213919</v>
          </cell>
        </row>
        <row r="105">
          <cell r="B105">
            <v>20032</v>
          </cell>
          <cell r="O105">
            <v>254.88248654332696</v>
          </cell>
          <cell r="V105">
            <v>86.196673965190726</v>
          </cell>
          <cell r="Y105">
            <v>211.55267897694054</v>
          </cell>
          <cell r="Z105">
            <v>72.927217655267185</v>
          </cell>
        </row>
        <row r="106">
          <cell r="B106">
            <v>20033</v>
          </cell>
          <cell r="O106">
            <v>256.15689897604358</v>
          </cell>
          <cell r="V106">
            <v>85.926029356875731</v>
          </cell>
          <cell r="Y106">
            <v>206.3364097627186</v>
          </cell>
          <cell r="Z106">
            <v>70.552946889861644</v>
          </cell>
        </row>
        <row r="107">
          <cell r="B107">
            <v>20034</v>
          </cell>
          <cell r="O107">
            <v>259.71747987181061</v>
          </cell>
          <cell r="V107">
            <v>87.545839284817063</v>
          </cell>
          <cell r="Y107">
            <v>206.35208720313238</v>
          </cell>
          <cell r="Z107">
            <v>70.902867368016672</v>
          </cell>
        </row>
        <row r="108">
          <cell r="B108">
            <v>20041</v>
          </cell>
          <cell r="O108">
            <v>262.62631564637491</v>
          </cell>
          <cell r="V108">
            <v>87.061936271854009</v>
          </cell>
          <cell r="Y108">
            <v>202.90603829965318</v>
          </cell>
          <cell r="Z108">
            <v>68.565501105300385</v>
          </cell>
        </row>
        <row r="109">
          <cell r="B109">
            <v>20042</v>
          </cell>
          <cell r="O109">
            <v>267.43237722270356</v>
          </cell>
          <cell r="V109">
            <v>87.580278853390752</v>
          </cell>
          <cell r="Y109">
            <v>207.36320219680789</v>
          </cell>
          <cell r="Z109">
            <v>69.22207792418682</v>
          </cell>
        </row>
        <row r="110">
          <cell r="B110">
            <v>20043</v>
          </cell>
          <cell r="O110">
            <v>273.28914628388077</v>
          </cell>
          <cell r="V110">
            <v>89.404028328581148</v>
          </cell>
          <cell r="Y110">
            <v>204.94255615049153</v>
          </cell>
          <cell r="Z110">
            <v>68.341963860959211</v>
          </cell>
        </row>
        <row r="111">
          <cell r="B111">
            <v>20044</v>
          </cell>
          <cell r="O111">
            <v>283.04556880621533</v>
          </cell>
          <cell r="V111">
            <v>92.401121251551942</v>
          </cell>
          <cell r="Y111">
            <v>207.16340386366298</v>
          </cell>
          <cell r="Z111">
            <v>68.937339952880833</v>
          </cell>
        </row>
        <row r="112">
          <cell r="B112">
            <v>20051</v>
          </cell>
          <cell r="O112">
            <v>290.03679435572883</v>
          </cell>
          <cell r="V112">
            <v>93.213950259938628</v>
          </cell>
          <cell r="Y112">
            <v>208.09134468368737</v>
          </cell>
          <cell r="Z112">
            <v>68.171434937256009</v>
          </cell>
        </row>
        <row r="113">
          <cell r="B113">
            <v>20052</v>
          </cell>
          <cell r="O113">
            <v>302.47937283358959</v>
          </cell>
          <cell r="V113">
            <v>96.61305820960871</v>
          </cell>
          <cell r="Y113">
            <v>207.52082688670845</v>
          </cell>
          <cell r="Z113">
            <v>67.565089624839175</v>
          </cell>
        </row>
        <row r="114">
          <cell r="B114">
            <v>20053</v>
          </cell>
          <cell r="O114">
            <v>312.64267976079822</v>
          </cell>
          <cell r="V114">
            <v>97.699322940028878</v>
          </cell>
          <cell r="Y114">
            <v>208.81061448039128</v>
          </cell>
          <cell r="Z114">
            <v>66.514520281082056</v>
          </cell>
        </row>
        <row r="115">
          <cell r="B115">
            <v>20054</v>
          </cell>
          <cell r="O115">
            <v>326.43022193824942</v>
          </cell>
          <cell r="V115">
            <v>103.04452845166063</v>
          </cell>
          <cell r="Y115">
            <v>212.12786760248486</v>
          </cell>
          <cell r="Z115">
            <v>68.257897114645218</v>
          </cell>
        </row>
        <row r="116">
          <cell r="B116">
            <v>20061</v>
          </cell>
          <cell r="O116">
            <v>334.52569144231796</v>
          </cell>
          <cell r="V116">
            <v>104.01444676631542</v>
          </cell>
          <cell r="Y116">
            <v>216.28910361521045</v>
          </cell>
          <cell r="Z116">
            <v>68.551889452545993</v>
          </cell>
        </row>
        <row r="117">
          <cell r="B117">
            <v>20062</v>
          </cell>
          <cell r="O117">
            <v>344.39419933986636</v>
          </cell>
          <cell r="V117">
            <v>105.44681092160893</v>
          </cell>
          <cell r="Y117">
            <v>220.90356026543674</v>
          </cell>
          <cell r="Z117">
            <v>68.944708441144968</v>
          </cell>
        </row>
        <row r="118">
          <cell r="B118">
            <v>20063</v>
          </cell>
          <cell r="O118">
            <v>353.31400910276892</v>
          </cell>
          <cell r="V118">
            <v>108.17788427989906</v>
          </cell>
          <cell r="Y118">
            <v>217.52848963799246</v>
          </cell>
          <cell r="Z118">
            <v>67.891338691733267</v>
          </cell>
        </row>
        <row r="119">
          <cell r="B119">
            <v>20064</v>
          </cell>
          <cell r="O119">
            <v>366.77527284958444</v>
          </cell>
          <cell r="V119">
            <v>112.91159986267721</v>
          </cell>
          <cell r="Y119">
            <v>228.14686007263452</v>
          </cell>
          <cell r="Z119">
            <v>71.593502667374807</v>
          </cell>
        </row>
        <row r="120">
          <cell r="B120">
            <v>20071</v>
          </cell>
          <cell r="O120">
            <v>376.53149510738336</v>
          </cell>
          <cell r="V120">
            <v>113.91004983632301</v>
          </cell>
          <cell r="Y120">
            <v>228.05992471160386</v>
          </cell>
          <cell r="Z120">
            <v>70.328331149500869</v>
          </cell>
        </row>
        <row r="121">
          <cell r="B121">
            <v>20072</v>
          </cell>
          <cell r="O121">
            <v>390.65142617391029</v>
          </cell>
          <cell r="V121">
            <v>116.48001262642555</v>
          </cell>
          <cell r="Y121">
            <v>231.28407400462999</v>
          </cell>
          <cell r="Z121">
            <v>70.29562973627381</v>
          </cell>
        </row>
        <row r="122">
          <cell r="B122">
            <v>20073</v>
          </cell>
          <cell r="O122">
            <v>401.55060096416241</v>
          </cell>
          <cell r="V122">
            <v>119.65055530906844</v>
          </cell>
          <cell r="Y122">
            <v>232.03744487024824</v>
          </cell>
          <cell r="Z122">
            <v>70.477925964376212</v>
          </cell>
        </row>
        <row r="123">
          <cell r="B123">
            <v>20074</v>
          </cell>
          <cell r="O123">
            <v>413.15541333202668</v>
          </cell>
          <cell r="V123">
            <v>122.2022984885854</v>
          </cell>
          <cell r="Y123">
            <v>241.29652320713478</v>
          </cell>
          <cell r="Z123">
            <v>72.750769901480197</v>
          </cell>
        </row>
        <row r="124">
          <cell r="B124">
            <v>20081</v>
          </cell>
          <cell r="O124">
            <v>416.50197218001608</v>
          </cell>
          <cell r="V124">
            <v>121.17747438084857</v>
          </cell>
          <cell r="Y124">
            <v>238.80469985831411</v>
          </cell>
          <cell r="Z124">
            <v>70.822019477481305</v>
          </cell>
        </row>
        <row r="125">
          <cell r="B125">
            <v>20082</v>
          </cell>
          <cell r="O125">
            <v>415.46071724956607</v>
          </cell>
          <cell r="V125">
            <v>117.95396019462181</v>
          </cell>
          <cell r="Y125">
            <v>242.21157367618474</v>
          </cell>
          <cell r="Z125">
            <v>70.096777596845754</v>
          </cell>
        </row>
        <row r="126">
          <cell r="B126">
            <v>20083</v>
          </cell>
          <cell r="O126">
            <v>411.3892022205203</v>
          </cell>
          <cell r="V126">
            <v>116.81509823919276</v>
          </cell>
          <cell r="Y126">
            <v>239.19753887355731</v>
          </cell>
          <cell r="Z126">
            <v>69.234633748464148</v>
          </cell>
        </row>
        <row r="127">
          <cell r="B127">
            <v>20084</v>
          </cell>
          <cell r="O127">
            <v>374.32303510045142</v>
          </cell>
          <cell r="V127">
            <v>110.61541601981133</v>
          </cell>
          <cell r="Y127">
            <v>241.01135706700779</v>
          </cell>
          <cell r="Z127">
            <v>72.598427497429341</v>
          </cell>
        </row>
        <row r="128">
          <cell r="B128">
            <v>20091</v>
          </cell>
          <cell r="O128">
            <v>343.06706166956371</v>
          </cell>
          <cell r="V128">
            <v>100.19657166523112</v>
          </cell>
          <cell r="Y128">
            <v>241.62391876247003</v>
          </cell>
          <cell r="Z128">
            <v>71.934025570566703</v>
          </cell>
        </row>
        <row r="129">
          <cell r="B129">
            <v>20092</v>
          </cell>
          <cell r="O129">
            <v>321.52245019671511</v>
          </cell>
          <cell r="V129">
            <v>92.605113231672775</v>
          </cell>
          <cell r="Y129">
            <v>241.69243122463513</v>
          </cell>
          <cell r="Z129">
            <v>70.958972296973442</v>
          </cell>
        </row>
        <row r="130">
          <cell r="B130">
            <v>20093</v>
          </cell>
          <cell r="O130">
            <v>306.98963544782356</v>
          </cell>
          <cell r="V130">
            <v>88.306369462730558</v>
          </cell>
          <cell r="Y130">
            <v>236.25330982770228</v>
          </cell>
          <cell r="Z130">
            <v>69.273450558462244</v>
          </cell>
        </row>
        <row r="131">
          <cell r="B131">
            <v>20094</v>
          </cell>
          <cell r="O131">
            <v>296.95107436867977</v>
          </cell>
          <cell r="V131">
            <v>85.426658448814209</v>
          </cell>
          <cell r="Y131">
            <v>234.14290389914029</v>
          </cell>
          <cell r="Z131">
            <v>68.660999390148405</v>
          </cell>
        </row>
        <row r="132">
          <cell r="B132">
            <v>20101</v>
          </cell>
          <cell r="O132">
            <v>295.13967281503085</v>
          </cell>
          <cell r="V132">
            <v>84.249361908365131</v>
          </cell>
          <cell r="Y132">
            <v>240.05855246330054</v>
          </cell>
          <cell r="Z132">
            <v>69.851673289514608</v>
          </cell>
        </row>
        <row r="133">
          <cell r="B133">
            <v>20102</v>
          </cell>
          <cell r="O133">
            <v>300.98343833676847</v>
          </cell>
          <cell r="V133">
            <v>85.785844376422489</v>
          </cell>
          <cell r="Y133">
            <v>236.69164724450937</v>
          </cell>
          <cell r="Z133">
            <v>68.76644377341745</v>
          </cell>
        </row>
        <row r="134">
          <cell r="B134">
            <v>20103</v>
          </cell>
          <cell r="O134">
            <v>309.04979448419385</v>
          </cell>
          <cell r="V134">
            <v>87.893769685762337</v>
          </cell>
          <cell r="Y134">
            <v>233.43629210571672</v>
          </cell>
          <cell r="Z134">
            <v>67.673495714769203</v>
          </cell>
        </row>
        <row r="135">
          <cell r="B135">
            <v>20104</v>
          </cell>
          <cell r="O135">
            <v>320.02106218838276</v>
          </cell>
          <cell r="V135">
            <v>90.706721585885973</v>
          </cell>
          <cell r="Y135">
            <v>235.56218941483471</v>
          </cell>
          <cell r="Z135">
            <v>68.059239605070587</v>
          </cell>
        </row>
        <row r="136">
          <cell r="B136">
            <v>20111</v>
          </cell>
          <cell r="O136">
            <v>327.22153608762136</v>
          </cell>
          <cell r="V136">
            <v>90.96793065594332</v>
          </cell>
          <cell r="Y136">
            <v>235.38237301754489</v>
          </cell>
          <cell r="Z136">
            <v>66.702325535837247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3.2" x14ac:dyDescent="0.25"/>
  <sheetData>
    <row r="1" spans="1:1" x14ac:dyDescent="0.25">
      <c r="A1" s="11" t="s">
        <v>24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9"/>
  <sheetViews>
    <sheetView workbookViewId="0"/>
  </sheetViews>
  <sheetFormatPr defaultRowHeight="13.2" x14ac:dyDescent="0.25"/>
  <cols>
    <col min="7" max="7" width="9.109375" style="6" customWidth="1"/>
  </cols>
  <sheetData>
    <row r="1" spans="1:11" x14ac:dyDescent="0.25">
      <c r="A1" s="15" t="s">
        <v>54</v>
      </c>
    </row>
    <row r="2" spans="1:11" x14ac:dyDescent="0.25">
      <c r="A2" s="10" t="s">
        <v>23</v>
      </c>
    </row>
    <row r="3" spans="1:11" x14ac:dyDescent="0.25">
      <c r="A3" s="3"/>
      <c r="B3" s="4" t="s">
        <v>0</v>
      </c>
      <c r="C3" s="4"/>
      <c r="E3" s="4" t="s">
        <v>1</v>
      </c>
      <c r="F3" s="8"/>
      <c r="G3" s="4"/>
      <c r="I3" s="4"/>
      <c r="J3" s="4"/>
    </row>
    <row r="4" spans="1:11" x14ac:dyDescent="0.25">
      <c r="A4" s="5" t="s">
        <v>2</v>
      </c>
      <c r="B4" s="4" t="s">
        <v>3</v>
      </c>
      <c r="C4" s="4" t="s">
        <v>4</v>
      </c>
      <c r="D4" s="4" t="s">
        <v>5</v>
      </c>
      <c r="E4" s="4" t="s">
        <v>3</v>
      </c>
      <c r="F4" s="4" t="s">
        <v>4</v>
      </c>
      <c r="G4" s="4" t="s">
        <v>5</v>
      </c>
      <c r="I4" s="4"/>
      <c r="J4" s="4" t="s">
        <v>4</v>
      </c>
      <c r="K4" s="4" t="s">
        <v>5</v>
      </c>
    </row>
    <row r="5" spans="1:11" x14ac:dyDescent="0.25">
      <c r="A5" s="3" t="s">
        <v>6</v>
      </c>
      <c r="B5" s="6">
        <f>AVERAGE(B24:B369)</f>
        <v>1.2833856107485549E-2</v>
      </c>
      <c r="C5" s="6">
        <f>STDEV(B24:B369)</f>
        <v>9.9588965952320321E-2</v>
      </c>
      <c r="D5" s="7">
        <f>STDEV(B24:B369)/AVERAGE(C24:C369)</f>
        <v>2.1985937416324175</v>
      </c>
      <c r="E5" s="6">
        <f>AVERAGE(F24:F369)</f>
        <v>5.5689541910867403E-3</v>
      </c>
      <c r="F5" s="6">
        <f>STDEV(F24:F369)</f>
        <v>0.10629835869496393</v>
      </c>
      <c r="G5" s="7">
        <f>STDEV(F24:F369)/AVERAGE(C24:C369)</f>
        <v>2.3467148587970694</v>
      </c>
      <c r="I5" s="6"/>
      <c r="J5" s="6"/>
      <c r="K5" s="7"/>
    </row>
    <row r="6" spans="1:11" x14ac:dyDescent="0.25">
      <c r="A6" s="3" t="s">
        <v>7</v>
      </c>
      <c r="B6" s="6">
        <f>AVERAGE(B24:B94)</f>
        <v>9.9873950514084448E-3</v>
      </c>
      <c r="C6" s="6">
        <f>STDEV(B24:B94)</f>
        <v>7.7443425348171058E-2</v>
      </c>
      <c r="D6" s="7">
        <f>STDEV(B24:B94)/AVERAGE(C24:C94)</f>
        <v>1.0407639726062083</v>
      </c>
      <c r="E6" s="6">
        <f>AVERAGE(F24:F94)</f>
        <v>5.886935720627374E-3</v>
      </c>
      <c r="F6" s="6">
        <f>STDEV(F24:F94)</f>
        <v>9.6253689944531859E-2</v>
      </c>
      <c r="G6" s="7">
        <f>STDEV(F24:F94)/AVERAGE(C24:C94)</f>
        <v>1.2935555507042544</v>
      </c>
      <c r="I6" s="6"/>
      <c r="J6" s="6"/>
      <c r="K6" s="7"/>
    </row>
    <row r="7" spans="1:11" x14ac:dyDescent="0.25">
      <c r="A7" s="5" t="s">
        <v>8</v>
      </c>
      <c r="B7" s="6">
        <f>AVERAGE(B95:B194)</f>
        <v>1.3477277258000012E-3</v>
      </c>
      <c r="C7" s="6">
        <f>STDEV(B95:B194)</f>
        <v>8.3596680741244059E-2</v>
      </c>
      <c r="D7" s="7">
        <f>STDEV(B95:B194)/AVERAGE(C95:C194)</f>
        <v>1.939755184006861</v>
      </c>
      <c r="E7" s="6">
        <f>AVERAGE(F95:F194)</f>
        <v>-3.0273749687089775E-4</v>
      </c>
      <c r="F7" s="6">
        <f>STDEV(F95:F194)</f>
        <v>0.10349847339353432</v>
      </c>
      <c r="G7" s="7">
        <f>STDEV(F95:F194)/AVERAGE(C95:C194)</f>
        <v>2.4015510965479594</v>
      </c>
      <c r="I7" s="6"/>
      <c r="J7" s="6"/>
      <c r="K7" s="7"/>
    </row>
    <row r="8" spans="1:11" x14ac:dyDescent="0.25">
      <c r="A8" s="5" t="s">
        <v>9</v>
      </c>
      <c r="B8" s="6">
        <f>AVERAGE(B195:B294)</f>
        <v>4.8601583945999983E-3</v>
      </c>
      <c r="C8" s="6">
        <f>STDEV(B195:B294)</f>
        <v>8.0897578337054937E-2</v>
      </c>
      <c r="D8" s="7">
        <f>STDEV(B195:B294)/AVERAGE(C195:C294)</f>
        <v>2.3030422033978915</v>
      </c>
      <c r="E8" s="6">
        <f>AVERAGE(F195:F294)</f>
        <v>6.4527024699383602E-3</v>
      </c>
      <c r="F8" s="6">
        <f>STDEV(F195:F294)</f>
        <v>8.9503932727322238E-2</v>
      </c>
      <c r="G8" s="7">
        <f>STDEV(F195:F294)/AVERAGE(C195:C294)</f>
        <v>2.5480532134382927</v>
      </c>
      <c r="I8" s="6"/>
      <c r="J8" s="6"/>
      <c r="K8" s="7"/>
    </row>
    <row r="9" spans="1:11" x14ac:dyDescent="0.25">
      <c r="A9" s="5" t="s">
        <v>10</v>
      </c>
      <c r="B9" s="6">
        <f>AVERAGE(B295:B369)</f>
        <v>4.1474940700000004E-2</v>
      </c>
      <c r="C9" s="6">
        <f>STDEV(B295:B369)</f>
        <v>0.14614292362751707</v>
      </c>
      <c r="D9" s="7">
        <f>STDEV(B295:B369)/AVERAGE(C295:C369)</f>
        <v>4.2694676298911984</v>
      </c>
      <c r="E9" s="6">
        <f>AVERAGE(F295:F369)</f>
        <v>1.1918522888596329E-2</v>
      </c>
      <c r="F9" s="6">
        <f>STDEV(F295:F369)</f>
        <v>0.13703500865573837</v>
      </c>
      <c r="G9" s="7">
        <f>STDEV(F295:F369)/AVERAGE(C295:C369)</f>
        <v>4.0033859943073811</v>
      </c>
      <c r="I9" s="6"/>
      <c r="J9" s="6"/>
      <c r="K9" s="7"/>
    </row>
    <row r="10" spans="1:11" x14ac:dyDescent="0.25">
      <c r="A10" s="3"/>
      <c r="E10" s="2" t="s">
        <v>11</v>
      </c>
      <c r="F10" s="2" t="s">
        <v>12</v>
      </c>
      <c r="H10" t="s">
        <v>13</v>
      </c>
      <c r="J10" s="4" t="s">
        <v>12</v>
      </c>
    </row>
    <row r="11" spans="1:11" x14ac:dyDescent="0.25">
      <c r="A11" s="2" t="s">
        <v>14</v>
      </c>
      <c r="B11" s="2" t="s">
        <v>15</v>
      </c>
      <c r="C11" s="2" t="s">
        <v>16</v>
      </c>
      <c r="D11" s="2" t="s">
        <v>17</v>
      </c>
      <c r="E11" s="2" t="s">
        <v>18</v>
      </c>
      <c r="F11" s="4" t="s">
        <v>19</v>
      </c>
      <c r="G11" s="9" t="s">
        <v>20</v>
      </c>
      <c r="H11" s="4" t="s">
        <v>21</v>
      </c>
      <c r="I11" s="2" t="s">
        <v>17</v>
      </c>
      <c r="J11" s="2" t="s">
        <v>22</v>
      </c>
    </row>
    <row r="12" spans="1:11" x14ac:dyDescent="0.25">
      <c r="A12">
        <v>0</v>
      </c>
      <c r="B12" s="1"/>
      <c r="C12" s="1"/>
      <c r="D12">
        <v>1617</v>
      </c>
      <c r="E12" s="1">
        <v>1</v>
      </c>
      <c r="H12" s="1"/>
      <c r="I12">
        <v>1617</v>
      </c>
      <c r="J12" s="1"/>
    </row>
    <row r="13" spans="1:11" x14ac:dyDescent="0.25">
      <c r="B13" s="1">
        <v>-1.0451549500000001E-2</v>
      </c>
      <c r="C13" s="1">
        <f>C14</f>
        <v>0.11056444</v>
      </c>
      <c r="D13">
        <v>1618</v>
      </c>
      <c r="E13" s="1">
        <f t="shared" ref="E13:E25" si="0">EXP(LN(E12)+B13)</f>
        <v>0.98960287816064418</v>
      </c>
      <c r="H13" s="1"/>
      <c r="I13">
        <v>1618</v>
      </c>
      <c r="J13" s="1"/>
    </row>
    <row r="14" spans="1:11" x14ac:dyDescent="0.25">
      <c r="A14">
        <f>1+A12</f>
        <v>1</v>
      </c>
      <c r="B14">
        <f>-0.020903099/2</f>
        <v>-1.0451549500000001E-2</v>
      </c>
      <c r="C14">
        <v>0.11056444</v>
      </c>
      <c r="D14">
        <v>1619</v>
      </c>
      <c r="E14" s="1">
        <f t="shared" si="0"/>
        <v>0.97931385646383085</v>
      </c>
      <c r="H14" s="1"/>
      <c r="I14">
        <v>1619</v>
      </c>
      <c r="J14" s="1"/>
    </row>
    <row r="15" spans="1:11" x14ac:dyDescent="0.25">
      <c r="B15">
        <v>1.3008859666666666E-2</v>
      </c>
      <c r="C15">
        <f>C$20</f>
        <v>0.12540298</v>
      </c>
      <c r="D15">
        <f>1+D14</f>
        <v>1620</v>
      </c>
      <c r="E15" s="1">
        <f t="shared" si="0"/>
        <v>0.9921368383420206</v>
      </c>
      <c r="H15" s="1"/>
      <c r="I15">
        <f>1+I14</f>
        <v>1620</v>
      </c>
      <c r="J15" s="1"/>
    </row>
    <row r="16" spans="1:11" x14ac:dyDescent="0.25">
      <c r="B16">
        <v>1.3008859666666666E-2</v>
      </c>
      <c r="C16">
        <f>C$20</f>
        <v>0.12540298</v>
      </c>
      <c r="D16">
        <f>1+D15</f>
        <v>1621</v>
      </c>
      <c r="E16" s="1">
        <f t="shared" si="0"/>
        <v>1.0051277223316357</v>
      </c>
      <c r="H16" s="1"/>
      <c r="I16">
        <f>1+I15</f>
        <v>1621</v>
      </c>
      <c r="J16" s="1"/>
    </row>
    <row r="17" spans="1:10" x14ac:dyDescent="0.25">
      <c r="B17">
        <v>1.3008859666666666E-2</v>
      </c>
      <c r="C17">
        <f>C$20</f>
        <v>0.12540298</v>
      </c>
      <c r="D17">
        <f>1+D16</f>
        <v>1622</v>
      </c>
      <c r="E17" s="1">
        <f t="shared" si="0"/>
        <v>1.0182887069165614</v>
      </c>
      <c r="H17" s="1"/>
      <c r="I17">
        <f>1+I16</f>
        <v>1622</v>
      </c>
      <c r="J17" s="1"/>
    </row>
    <row r="18" spans="1:10" x14ac:dyDescent="0.25">
      <c r="B18">
        <v>1.3008859666666666E-2</v>
      </c>
      <c r="C18">
        <f>C$20</f>
        <v>0.12540298</v>
      </c>
      <c r="D18">
        <f>1+D17</f>
        <v>1623</v>
      </c>
      <c r="E18" s="1">
        <f t="shared" si="0"/>
        <v>1.031622019367286</v>
      </c>
      <c r="H18" s="1"/>
      <c r="I18">
        <f>1+I17</f>
        <v>1623</v>
      </c>
      <c r="J18" s="1"/>
    </row>
    <row r="19" spans="1:10" x14ac:dyDescent="0.25">
      <c r="B19">
        <v>1.3008859666666666E-2</v>
      </c>
      <c r="C19">
        <f>C$20</f>
        <v>0.12540298</v>
      </c>
      <c r="D19">
        <f>1+D18</f>
        <v>1624</v>
      </c>
      <c r="E19" s="1">
        <f t="shared" si="0"/>
        <v>1.0451299161178276</v>
      </c>
      <c r="H19" s="1"/>
      <c r="I19">
        <f>1+I18</f>
        <v>1624</v>
      </c>
      <c r="J19" s="1"/>
    </row>
    <row r="20" spans="1:10" x14ac:dyDescent="0.25">
      <c r="A20">
        <f>1+A14</f>
        <v>2</v>
      </c>
      <c r="B20">
        <f>0.078053158/6</f>
        <v>1.3008859666666666E-2</v>
      </c>
      <c r="C20">
        <v>0.12540298</v>
      </c>
      <c r="D20">
        <v>1625</v>
      </c>
      <c r="E20" s="1">
        <f t="shared" si="0"/>
        <v>1.0588146831475973</v>
      </c>
      <c r="H20" s="1"/>
      <c r="I20">
        <v>1625</v>
      </c>
      <c r="J20" s="1"/>
    </row>
    <row r="21" spans="1:10" x14ac:dyDescent="0.25">
      <c r="B21">
        <v>9.9397906666666663E-4</v>
      </c>
      <c r="C21">
        <f>C$23</f>
        <v>0.13429714000000001</v>
      </c>
      <c r="D21">
        <v>1626</v>
      </c>
      <c r="E21" s="1">
        <f t="shared" si="0"/>
        <v>1.0598676460029499</v>
      </c>
      <c r="H21" s="1"/>
      <c r="I21">
        <v>1626</v>
      </c>
      <c r="J21" s="1"/>
    </row>
    <row r="22" spans="1:10" x14ac:dyDescent="0.25">
      <c r="B22">
        <v>9.9397906666666663E-4</v>
      </c>
      <c r="C22">
        <f>C$23</f>
        <v>0.13429714000000001</v>
      </c>
      <c r="D22">
        <v>1627</v>
      </c>
      <c r="E22" s="1">
        <f t="shared" si="0"/>
        <v>1.0609216560016719</v>
      </c>
      <c r="H22" s="1"/>
      <c r="I22">
        <v>1627</v>
      </c>
      <c r="J22" s="1"/>
    </row>
    <row r="23" spans="1:10" x14ac:dyDescent="0.25">
      <c r="A23">
        <f>1+A20</f>
        <v>3</v>
      </c>
      <c r="B23">
        <f>0.0029819372/3</f>
        <v>9.9397906666666663E-4</v>
      </c>
      <c r="C23">
        <v>0.13429714000000001</v>
      </c>
      <c r="D23">
        <v>1628</v>
      </c>
      <c r="E23" s="1">
        <f t="shared" si="0"/>
        <v>1.0619767141851191</v>
      </c>
      <c r="H23" s="1">
        <v>1</v>
      </c>
      <c r="I23">
        <v>1628</v>
      </c>
      <c r="J23" s="7">
        <v>0.9999780736206394</v>
      </c>
    </row>
    <row r="24" spans="1:10" x14ac:dyDescent="0.25">
      <c r="B24">
        <v>7.1627239999999997E-3</v>
      </c>
      <c r="C24">
        <f>C25</f>
        <v>0.13214846</v>
      </c>
      <c r="D24">
        <v>1629</v>
      </c>
      <c r="E24" s="1">
        <f t="shared" si="0"/>
        <v>1.0696106675958501</v>
      </c>
      <c r="F24" s="6">
        <f>B24-G24</f>
        <v>-8.3313975152574785E-2</v>
      </c>
      <c r="G24" s="6">
        <f>LN(H24)-LN(H23)</f>
        <v>9.047669915257478E-2</v>
      </c>
      <c r="H24" s="1">
        <v>1.0946959999999999</v>
      </c>
      <c r="I24">
        <v>1629</v>
      </c>
      <c r="J24" s="7">
        <v>0.9200420515544121</v>
      </c>
    </row>
    <row r="25" spans="1:10" x14ac:dyDescent="0.25">
      <c r="A25">
        <f>1+A23</f>
        <v>4</v>
      </c>
      <c r="B25">
        <f>0.014325448/2</f>
        <v>7.1627239999999997E-3</v>
      </c>
      <c r="C25">
        <v>0.13214846</v>
      </c>
      <c r="D25">
        <v>1630</v>
      </c>
      <c r="E25" s="1">
        <f t="shared" si="0"/>
        <v>1.0772994972048053</v>
      </c>
      <c r="F25" s="6">
        <f t="shared" ref="F25:F40" si="1">B25-G25</f>
        <v>-7.2880264749072068E-2</v>
      </c>
      <c r="G25" s="6">
        <f t="shared" ref="G25:G40" si="2">LN(H25)-LN(H24)</f>
        <v>8.0042988749072064E-2</v>
      </c>
      <c r="H25" s="1">
        <v>1.185921</v>
      </c>
      <c r="I25">
        <v>1630</v>
      </c>
      <c r="J25" s="7">
        <v>0.8553742671048189</v>
      </c>
    </row>
    <row r="26" spans="1:10" x14ac:dyDescent="0.25">
      <c r="A26">
        <f>1+A25</f>
        <v>5</v>
      </c>
      <c r="B26">
        <v>-3.2077286000000002E-3</v>
      </c>
      <c r="C26">
        <v>0.12981654000000001</v>
      </c>
      <c r="D26">
        <f>1+D25</f>
        <v>1631</v>
      </c>
      <c r="E26" s="1">
        <f>EXP(LN(E25)+B26)</f>
        <v>1.0738493493242354</v>
      </c>
      <c r="F26" s="6">
        <f t="shared" si="1"/>
        <v>1.887212679373064E-2</v>
      </c>
      <c r="G26" s="6">
        <f t="shared" si="2"/>
        <v>-2.2079855393730641E-2</v>
      </c>
      <c r="H26" s="1">
        <v>1.160023</v>
      </c>
      <c r="I26">
        <f>1+I25</f>
        <v>1631</v>
      </c>
      <c r="J26" s="7">
        <v>0.87167028533171453</v>
      </c>
    </row>
    <row r="27" spans="1:10" x14ac:dyDescent="0.25">
      <c r="A27">
        <f>1+A26</f>
        <v>6</v>
      </c>
      <c r="B27">
        <v>4.1631811999999997E-2</v>
      </c>
      <c r="C27">
        <v>0.12368939</v>
      </c>
      <c r="D27">
        <f>1+D26</f>
        <v>1632</v>
      </c>
      <c r="E27" s="1">
        <f>EXP(LN(E26)+B27)</f>
        <v>1.119499295323477</v>
      </c>
      <c r="F27" s="6">
        <f t="shared" si="1"/>
        <v>0.16555856022690929</v>
      </c>
      <c r="G27" s="6">
        <f t="shared" si="2"/>
        <v>-0.1239267482269093</v>
      </c>
      <c r="H27" s="1">
        <v>1.0248159999999999</v>
      </c>
      <c r="I27">
        <f>1+I26</f>
        <v>1632</v>
      </c>
      <c r="J27" s="7">
        <v>1.0286163200416552</v>
      </c>
    </row>
    <row r="28" spans="1:10" x14ac:dyDescent="0.25">
      <c r="B28">
        <v>-8.9994594999999998E-4</v>
      </c>
      <c r="C28">
        <f>C29</f>
        <v>0.12076637</v>
      </c>
      <c r="D28">
        <v>1633</v>
      </c>
      <c r="E28" s="1">
        <f t="shared" ref="E28:E61" si="3">EXP(LN(E27)+B28)</f>
        <v>1.118492259673417</v>
      </c>
      <c r="F28" s="6">
        <f t="shared" si="1"/>
        <v>4.2199092074717108E-2</v>
      </c>
      <c r="G28" s="6">
        <f t="shared" si="2"/>
        <v>-4.309903802471711E-2</v>
      </c>
      <c r="H28" s="1">
        <v>0.98158570000000001</v>
      </c>
      <c r="I28">
        <v>1633</v>
      </c>
      <c r="J28" s="7">
        <v>1.0729518758761734</v>
      </c>
    </row>
    <row r="29" spans="1:10" x14ac:dyDescent="0.25">
      <c r="A29">
        <f>1+A27</f>
        <v>7</v>
      </c>
      <c r="B29">
        <f>-0.0017998919/2</f>
        <v>-8.9994594999999998E-4</v>
      </c>
      <c r="C29">
        <v>0.12076637</v>
      </c>
      <c r="D29">
        <v>1634</v>
      </c>
      <c r="E29" s="1">
        <f t="shared" si="3"/>
        <v>1.1174861298933336</v>
      </c>
      <c r="F29" s="6">
        <f t="shared" si="1"/>
        <v>-4.9819159247311152E-2</v>
      </c>
      <c r="G29" s="6">
        <f t="shared" si="2"/>
        <v>4.8919213297311151E-2</v>
      </c>
      <c r="H29" s="1">
        <v>1.0307980000000001</v>
      </c>
      <c r="I29">
        <v>1634</v>
      </c>
      <c r="J29" s="7">
        <v>1.0208079823996137</v>
      </c>
    </row>
    <row r="30" spans="1:10" x14ac:dyDescent="0.25">
      <c r="A30">
        <f t="shared" ref="A30:A39" si="4">1+A29</f>
        <v>8</v>
      </c>
      <c r="B30">
        <v>1.2277893E-2</v>
      </c>
      <c r="C30">
        <v>0.11977618</v>
      </c>
      <c r="D30">
        <f t="shared" ref="D30:D67" si="5">1+D29</f>
        <v>1635</v>
      </c>
      <c r="E30" s="1">
        <f t="shared" si="3"/>
        <v>1.1312910794515243</v>
      </c>
      <c r="F30" s="6">
        <f t="shared" si="1"/>
        <v>3.0297280432319183E-2</v>
      </c>
      <c r="G30" s="6">
        <f t="shared" si="2"/>
        <v>-1.8019387432319182E-2</v>
      </c>
      <c r="H30" s="1">
        <v>1.0123900000000001</v>
      </c>
      <c r="I30">
        <f t="shared" ref="I30:I67" si="6">1+I29</f>
        <v>1635</v>
      </c>
      <c r="J30" s="7">
        <v>1.05220896840642</v>
      </c>
    </row>
    <row r="31" spans="1:10" x14ac:dyDescent="0.25">
      <c r="A31">
        <f t="shared" si="4"/>
        <v>9</v>
      </c>
      <c r="B31">
        <v>1.1207316E-3</v>
      </c>
      <c r="C31">
        <v>0.11868273</v>
      </c>
      <c r="D31">
        <f t="shared" si="5"/>
        <v>1636</v>
      </c>
      <c r="E31" s="1">
        <f t="shared" si="3"/>
        <v>1.1325596638515933</v>
      </c>
      <c r="F31" s="6">
        <f t="shared" si="1"/>
        <v>3.8197283766320027E-2</v>
      </c>
      <c r="G31" s="6">
        <f t="shared" si="2"/>
        <v>-3.7076552166320026E-2</v>
      </c>
      <c r="H31" s="1">
        <v>0.9755414</v>
      </c>
      <c r="I31">
        <f t="shared" si="6"/>
        <v>1636</v>
      </c>
      <c r="J31" s="7">
        <v>1.0931779639922798</v>
      </c>
    </row>
    <row r="32" spans="1:10" x14ac:dyDescent="0.25">
      <c r="A32">
        <f t="shared" si="4"/>
        <v>10</v>
      </c>
      <c r="B32">
        <v>3.3658303000000001E-2</v>
      </c>
      <c r="C32">
        <v>0.11634959</v>
      </c>
      <c r="D32">
        <f t="shared" si="5"/>
        <v>1637</v>
      </c>
      <c r="E32" s="1">
        <f t="shared" si="3"/>
        <v>1.1713284866040476</v>
      </c>
      <c r="F32" s="6">
        <f t="shared" si="1"/>
        <v>2.4693159685080547E-3</v>
      </c>
      <c r="G32" s="6">
        <f t="shared" si="2"/>
        <v>3.1188987031491946E-2</v>
      </c>
      <c r="H32" s="1">
        <v>1.0064470000000001</v>
      </c>
      <c r="I32">
        <f t="shared" si="6"/>
        <v>1637</v>
      </c>
      <c r="J32" s="7">
        <v>1.0958807013781469</v>
      </c>
    </row>
    <row r="33" spans="1:10" x14ac:dyDescent="0.25">
      <c r="A33">
        <f t="shared" si="4"/>
        <v>11</v>
      </c>
      <c r="B33">
        <v>-7.7031870000000002E-2</v>
      </c>
      <c r="C33">
        <v>0.10728831</v>
      </c>
      <c r="D33">
        <f t="shared" si="5"/>
        <v>1638</v>
      </c>
      <c r="E33" s="1">
        <f t="shared" si="3"/>
        <v>1.0844865978483054</v>
      </c>
      <c r="F33" s="6">
        <f t="shared" si="1"/>
        <v>-0.10007989566821801</v>
      </c>
      <c r="G33" s="6">
        <f t="shared" si="2"/>
        <v>2.3048025668218005E-2</v>
      </c>
      <c r="H33" s="1">
        <v>1.0299129999999999</v>
      </c>
      <c r="I33">
        <f t="shared" si="6"/>
        <v>1638</v>
      </c>
      <c r="J33" s="7">
        <v>0.99151464342079398</v>
      </c>
    </row>
    <row r="34" spans="1:10" x14ac:dyDescent="0.25">
      <c r="A34">
        <f t="shared" si="4"/>
        <v>12</v>
      </c>
      <c r="B34">
        <v>0.20226901</v>
      </c>
      <c r="C34">
        <v>9.6406100999999994E-2</v>
      </c>
      <c r="D34">
        <f t="shared" si="5"/>
        <v>1639</v>
      </c>
      <c r="E34" s="1">
        <f t="shared" si="3"/>
        <v>1.3276038532800476</v>
      </c>
      <c r="F34" s="6">
        <f t="shared" si="1"/>
        <v>0.22543130554099114</v>
      </c>
      <c r="G34" s="6">
        <f t="shared" si="2"/>
        <v>-2.3162295540991144E-2</v>
      </c>
      <c r="H34" s="1">
        <v>1.006332</v>
      </c>
      <c r="I34">
        <f t="shared" si="6"/>
        <v>1639</v>
      </c>
      <c r="J34" s="7">
        <v>1.2422319774016235</v>
      </c>
    </row>
    <row r="35" spans="1:10" x14ac:dyDescent="0.25">
      <c r="A35">
        <f t="shared" si="4"/>
        <v>13</v>
      </c>
      <c r="B35">
        <v>0.16829589</v>
      </c>
      <c r="C35">
        <v>9.3614893000000005E-2</v>
      </c>
      <c r="D35">
        <f t="shared" si="5"/>
        <v>1640</v>
      </c>
      <c r="E35" s="1">
        <f t="shared" si="3"/>
        <v>1.570935957961034</v>
      </c>
      <c r="F35" s="6">
        <f t="shared" si="1"/>
        <v>0.14902790351091114</v>
      </c>
      <c r="G35" s="6">
        <f t="shared" si="2"/>
        <v>1.9267986489088871E-2</v>
      </c>
      <c r="H35" s="1">
        <v>1.0259099999999999</v>
      </c>
      <c r="I35">
        <f t="shared" si="6"/>
        <v>1640</v>
      </c>
      <c r="J35" s="7">
        <v>1.4418653350456474</v>
      </c>
    </row>
    <row r="36" spans="1:10" x14ac:dyDescent="0.25">
      <c r="A36">
        <f t="shared" si="4"/>
        <v>14</v>
      </c>
      <c r="B36">
        <v>0.14931812</v>
      </c>
      <c r="C36">
        <v>7.6162973999999994E-2</v>
      </c>
      <c r="D36">
        <f t="shared" si="5"/>
        <v>1641</v>
      </c>
      <c r="E36" s="1">
        <f t="shared" si="3"/>
        <v>1.8239230683081353</v>
      </c>
      <c r="F36" s="6">
        <f t="shared" si="1"/>
        <v>0.14433596142013705</v>
      </c>
      <c r="G36" s="6">
        <f t="shared" si="2"/>
        <v>4.9821585798629428E-3</v>
      </c>
      <c r="H36" s="1">
        <v>1.031034</v>
      </c>
      <c r="I36">
        <f t="shared" si="6"/>
        <v>1641</v>
      </c>
      <c r="J36" s="7">
        <v>1.6657468947735625</v>
      </c>
    </row>
    <row r="37" spans="1:10" x14ac:dyDescent="0.25">
      <c r="A37">
        <f t="shared" si="4"/>
        <v>15</v>
      </c>
      <c r="B37">
        <v>0.18173222</v>
      </c>
      <c r="C37">
        <v>8.5610785999999994E-2</v>
      </c>
      <c r="D37">
        <f t="shared" si="5"/>
        <v>1642</v>
      </c>
      <c r="E37" s="1">
        <f t="shared" si="3"/>
        <v>2.1874181760155413</v>
      </c>
      <c r="F37" s="6">
        <f t="shared" si="1"/>
        <v>0.21121098928639026</v>
      </c>
      <c r="G37" s="6">
        <f t="shared" si="2"/>
        <v>-2.9478769286390257E-2</v>
      </c>
      <c r="H37" s="1">
        <v>1.0010840000000001</v>
      </c>
      <c r="I37">
        <f t="shared" si="6"/>
        <v>1642</v>
      </c>
      <c r="J37" s="7">
        <v>2.0574854823619231</v>
      </c>
    </row>
    <row r="38" spans="1:10" x14ac:dyDescent="0.25">
      <c r="A38">
        <f t="shared" si="4"/>
        <v>16</v>
      </c>
      <c r="B38">
        <v>9.7333813999999994E-3</v>
      </c>
      <c r="C38">
        <v>8.9532982999999997E-2</v>
      </c>
      <c r="D38">
        <f t="shared" si="5"/>
        <v>1643</v>
      </c>
      <c r="E38" s="1">
        <f t="shared" si="3"/>
        <v>2.2088131049954831</v>
      </c>
      <c r="F38" s="6">
        <f t="shared" si="1"/>
        <v>-1.8729386506428969E-2</v>
      </c>
      <c r="G38" s="6">
        <f t="shared" si="2"/>
        <v>2.8462767906428967E-2</v>
      </c>
      <c r="H38" s="1">
        <v>1.029987</v>
      </c>
      <c r="I38">
        <f t="shared" si="6"/>
        <v>1643</v>
      </c>
      <c r="J38" s="7">
        <v>2.0193086716499407</v>
      </c>
    </row>
    <row r="39" spans="1:10" x14ac:dyDescent="0.25">
      <c r="A39">
        <f t="shared" si="4"/>
        <v>17</v>
      </c>
      <c r="B39">
        <v>-5.2519559E-2</v>
      </c>
      <c r="C39">
        <v>8.5698168000000005E-2</v>
      </c>
      <c r="D39">
        <f t="shared" si="5"/>
        <v>1644</v>
      </c>
      <c r="E39" s="1">
        <f t="shared" si="3"/>
        <v>2.0958008669096078</v>
      </c>
      <c r="F39" s="6">
        <f t="shared" si="1"/>
        <v>-7.5819116919344912E-2</v>
      </c>
      <c r="G39" s="6">
        <f t="shared" si="2"/>
        <v>2.3299557919344908E-2</v>
      </c>
      <c r="H39" s="1">
        <v>1.0542670000000001</v>
      </c>
      <c r="I39">
        <f t="shared" si="6"/>
        <v>1644</v>
      </c>
      <c r="J39" s="7">
        <v>1.8718665613005825</v>
      </c>
    </row>
    <row r="40" spans="1:10" x14ac:dyDescent="0.25">
      <c r="A40">
        <f t="shared" ref="A40:A55" si="7">1+A39</f>
        <v>18</v>
      </c>
      <c r="B40">
        <v>-0.17242146</v>
      </c>
      <c r="C40">
        <v>7.7596038000000006E-2</v>
      </c>
      <c r="D40">
        <f t="shared" si="5"/>
        <v>1645</v>
      </c>
      <c r="E40" s="1">
        <f t="shared" si="3"/>
        <v>1.7638771207156179</v>
      </c>
      <c r="F40" s="6">
        <f t="shared" si="1"/>
        <v>-0.12573173408932081</v>
      </c>
      <c r="G40" s="6">
        <f t="shared" si="2"/>
        <v>-4.6689725910679179E-2</v>
      </c>
      <c r="H40" s="1">
        <v>1.006175</v>
      </c>
      <c r="I40">
        <f t="shared" si="6"/>
        <v>1645</v>
      </c>
      <c r="J40" s="7">
        <v>1.6507081209647354</v>
      </c>
    </row>
    <row r="41" spans="1:10" x14ac:dyDescent="0.25">
      <c r="A41">
        <f t="shared" si="7"/>
        <v>19</v>
      </c>
      <c r="B41">
        <v>0.23884437</v>
      </c>
      <c r="C41">
        <v>6.5187423999999994E-2</v>
      </c>
      <c r="D41">
        <f t="shared" si="5"/>
        <v>1646</v>
      </c>
      <c r="E41" s="1">
        <f t="shared" si="3"/>
        <v>2.2397374870096201</v>
      </c>
      <c r="F41" s="6">
        <f t="shared" ref="F41:F56" si="8">B41-G41</f>
        <v>0.26593499055570308</v>
      </c>
      <c r="G41" s="6">
        <f t="shared" ref="G41:G56" si="9">LN(H41)-LN(H40)</f>
        <v>-2.709062055570307E-2</v>
      </c>
      <c r="H41" s="1">
        <v>0.9792829999999999</v>
      </c>
      <c r="I41">
        <f t="shared" si="6"/>
        <v>1646</v>
      </c>
      <c r="J41" s="7">
        <v>2.153596748403166</v>
      </c>
    </row>
    <row r="42" spans="1:10" x14ac:dyDescent="0.25">
      <c r="A42">
        <f t="shared" si="7"/>
        <v>20</v>
      </c>
      <c r="B42">
        <v>1.1787179E-2</v>
      </c>
      <c r="C42">
        <v>7.5662092E-2</v>
      </c>
      <c r="D42">
        <f t="shared" si="5"/>
        <v>1647</v>
      </c>
      <c r="E42" s="1">
        <f t="shared" si="3"/>
        <v>2.2662938786804148</v>
      </c>
      <c r="F42" s="6">
        <f t="shared" si="8"/>
        <v>-1.8733336767956923E-2</v>
      </c>
      <c r="G42" s="6">
        <f t="shared" si="9"/>
        <v>3.0520515767956925E-2</v>
      </c>
      <c r="H42" s="1">
        <v>1.0096320000000001</v>
      </c>
      <c r="I42">
        <f t="shared" si="6"/>
        <v>1647</v>
      </c>
      <c r="J42" s="7">
        <v>2.1136282359205159</v>
      </c>
    </row>
    <row r="43" spans="1:10" x14ac:dyDescent="0.25">
      <c r="A43">
        <f t="shared" si="7"/>
        <v>21</v>
      </c>
      <c r="B43">
        <v>-1.378364E-3</v>
      </c>
      <c r="C43">
        <v>7.4467320000000004E-2</v>
      </c>
      <c r="D43">
        <f t="shared" si="5"/>
        <v>1648</v>
      </c>
      <c r="E43" s="1">
        <f t="shared" si="3"/>
        <v>2.2631722526473221</v>
      </c>
      <c r="F43" s="6">
        <f t="shared" si="8"/>
        <v>-8.0522854601355554E-2</v>
      </c>
      <c r="G43" s="6">
        <f t="shared" si="9"/>
        <v>7.9144490601355547E-2</v>
      </c>
      <c r="H43" s="1">
        <v>1.092786</v>
      </c>
      <c r="I43">
        <f t="shared" si="6"/>
        <v>1648</v>
      </c>
      <c r="J43" s="7">
        <v>1.9501048868460533</v>
      </c>
    </row>
    <row r="44" spans="1:10" x14ac:dyDescent="0.25">
      <c r="A44">
        <f t="shared" si="7"/>
        <v>22</v>
      </c>
      <c r="B44">
        <v>-1.5470516E-2</v>
      </c>
      <c r="C44">
        <v>6.4493834999999999E-2</v>
      </c>
      <c r="D44">
        <f t="shared" si="5"/>
        <v>1649</v>
      </c>
      <c r="E44" s="1">
        <f t="shared" si="3"/>
        <v>2.2284292491352118</v>
      </c>
      <c r="F44" s="6">
        <f t="shared" si="8"/>
        <v>-6.0116497985834919E-2</v>
      </c>
      <c r="G44" s="6">
        <f t="shared" si="9"/>
        <v>4.4645981985834915E-2</v>
      </c>
      <c r="H44" s="1">
        <v>1.1426799999999999</v>
      </c>
      <c r="I44">
        <f t="shared" si="6"/>
        <v>1649</v>
      </c>
      <c r="J44" s="7">
        <v>1.8363256784964666</v>
      </c>
    </row>
    <row r="45" spans="1:10" x14ac:dyDescent="0.25">
      <c r="A45">
        <f t="shared" si="7"/>
        <v>23</v>
      </c>
      <c r="B45">
        <v>3.038865E-3</v>
      </c>
      <c r="C45">
        <v>7.2588432999999994E-2</v>
      </c>
      <c r="D45">
        <f t="shared" si="5"/>
        <v>1650</v>
      </c>
      <c r="E45" s="1">
        <f t="shared" si="3"/>
        <v>2.2352114446543836</v>
      </c>
      <c r="F45" s="6">
        <f t="shared" si="8"/>
        <v>-4.4779009350492838E-2</v>
      </c>
      <c r="G45" s="6">
        <f t="shared" si="9"/>
        <v>4.7817874350492839E-2</v>
      </c>
      <c r="H45" s="1">
        <v>1.1986479999999999</v>
      </c>
      <c r="I45">
        <f t="shared" si="6"/>
        <v>1650</v>
      </c>
      <c r="J45" s="7">
        <v>1.7559107214454586</v>
      </c>
    </row>
    <row r="46" spans="1:10" x14ac:dyDescent="0.25">
      <c r="A46">
        <f t="shared" si="7"/>
        <v>24</v>
      </c>
      <c r="B46">
        <v>0.27963740999999998</v>
      </c>
      <c r="C46">
        <v>6.3347630000000002E-2</v>
      </c>
      <c r="D46">
        <f t="shared" si="5"/>
        <v>1651</v>
      </c>
      <c r="E46" s="1">
        <f t="shared" si="3"/>
        <v>2.9564027428646558</v>
      </c>
      <c r="F46" s="6">
        <f t="shared" si="8"/>
        <v>0.2745396674759264</v>
      </c>
      <c r="G46" s="6">
        <f t="shared" si="9"/>
        <v>5.0977425240736063E-3</v>
      </c>
      <c r="H46" s="1">
        <v>1.204774</v>
      </c>
      <c r="I46">
        <f t="shared" si="6"/>
        <v>1651</v>
      </c>
      <c r="J46" s="7">
        <v>2.3106464165571783</v>
      </c>
    </row>
    <row r="47" spans="1:10" x14ac:dyDescent="0.25">
      <c r="A47">
        <f t="shared" si="7"/>
        <v>25</v>
      </c>
      <c r="B47">
        <v>-4.7798393000000002E-2</v>
      </c>
      <c r="C47">
        <v>7.0908759000000002E-2</v>
      </c>
      <c r="D47">
        <f t="shared" si="5"/>
        <v>1652</v>
      </c>
      <c r="E47" s="1">
        <f t="shared" si="3"/>
        <v>2.8184154974521674</v>
      </c>
      <c r="F47" s="6">
        <f t="shared" si="8"/>
        <v>-5.3760956278992446E-2</v>
      </c>
      <c r="G47" s="6">
        <f t="shared" si="9"/>
        <v>5.9625632789924443E-3</v>
      </c>
      <c r="H47" s="1">
        <v>1.2119790000000001</v>
      </c>
      <c r="I47">
        <f t="shared" si="6"/>
        <v>1652</v>
      </c>
      <c r="J47" s="7">
        <v>2.1897039742485696</v>
      </c>
    </row>
    <row r="48" spans="1:10" x14ac:dyDescent="0.25">
      <c r="A48">
        <f t="shared" si="7"/>
        <v>26</v>
      </c>
      <c r="B48">
        <v>-1.8441223E-2</v>
      </c>
      <c r="C48">
        <v>6.9316908999999996E-2</v>
      </c>
      <c r="D48">
        <f t="shared" si="5"/>
        <v>1653</v>
      </c>
      <c r="E48" s="1">
        <f t="shared" si="3"/>
        <v>2.7669167779025958</v>
      </c>
      <c r="F48" s="6">
        <f t="shared" si="8"/>
        <v>5.4618854224885015E-2</v>
      </c>
      <c r="G48" s="6">
        <f t="shared" si="9"/>
        <v>-7.3060077224885014E-2</v>
      </c>
      <c r="H48" s="1">
        <v>1.1265890000000001</v>
      </c>
      <c r="I48">
        <f t="shared" si="6"/>
        <v>1653</v>
      </c>
      <c r="J48" s="7">
        <v>2.3126295659198775</v>
      </c>
    </row>
    <row r="49" spans="1:10" x14ac:dyDescent="0.25">
      <c r="A49">
        <f t="shared" si="7"/>
        <v>27</v>
      </c>
      <c r="B49">
        <v>-1.0215189E-2</v>
      </c>
      <c r="C49">
        <v>6.8441274999999996E-2</v>
      </c>
      <c r="D49">
        <f t="shared" si="5"/>
        <v>1654</v>
      </c>
      <c r="E49" s="1">
        <f t="shared" si="3"/>
        <v>2.7387960737556205</v>
      </c>
      <c r="F49" s="6">
        <f t="shared" si="8"/>
        <v>7.4202093023688728E-2</v>
      </c>
      <c r="G49" s="6">
        <f t="shared" si="9"/>
        <v>-8.4417282023688728E-2</v>
      </c>
      <c r="H49" s="1">
        <v>1.0353889999999999</v>
      </c>
      <c r="I49">
        <f t="shared" si="6"/>
        <v>1654</v>
      </c>
      <c r="J49" s="7">
        <v>2.4907585692449858</v>
      </c>
    </row>
    <row r="50" spans="1:10" x14ac:dyDescent="0.25">
      <c r="A50">
        <f t="shared" si="7"/>
        <v>28</v>
      </c>
      <c r="B50">
        <v>-7.6752031999999998E-2</v>
      </c>
      <c r="C50">
        <v>6.1302032999999999E-2</v>
      </c>
      <c r="D50">
        <f t="shared" si="5"/>
        <v>1655</v>
      </c>
      <c r="E50" s="1">
        <f t="shared" si="3"/>
        <v>2.5364523768362046</v>
      </c>
      <c r="F50" s="6">
        <f t="shared" si="8"/>
        <v>-4.2719553109487975E-2</v>
      </c>
      <c r="G50" s="6">
        <f t="shared" si="9"/>
        <v>-3.4032478890512023E-2</v>
      </c>
      <c r="H50" s="1">
        <v>1.000745</v>
      </c>
      <c r="I50">
        <f t="shared" si="6"/>
        <v>1655</v>
      </c>
      <c r="J50" s="7">
        <v>2.3865952227513332</v>
      </c>
    </row>
    <row r="51" spans="1:10" x14ac:dyDescent="0.25">
      <c r="A51">
        <f t="shared" si="7"/>
        <v>29</v>
      </c>
      <c r="B51">
        <v>7.3449937000000007E-2</v>
      </c>
      <c r="C51">
        <v>6.760447E-2</v>
      </c>
      <c r="D51">
        <f t="shared" si="5"/>
        <v>1656</v>
      </c>
      <c r="E51" s="1">
        <f t="shared" si="3"/>
        <v>2.7297672241980284</v>
      </c>
      <c r="F51" s="6">
        <f t="shared" si="8"/>
        <v>1.4338332871901303E-2</v>
      </c>
      <c r="G51" s="6">
        <f t="shared" si="9"/>
        <v>5.9111604128098703E-2</v>
      </c>
      <c r="H51" s="1">
        <v>1.0616840000000001</v>
      </c>
      <c r="I51">
        <f t="shared" si="6"/>
        <v>1656</v>
      </c>
      <c r="J51" s="7">
        <v>2.4210615236476603</v>
      </c>
    </row>
    <row r="52" spans="1:10" x14ac:dyDescent="0.25">
      <c r="A52">
        <f t="shared" si="7"/>
        <v>30</v>
      </c>
      <c r="B52">
        <v>-2.2920532E-2</v>
      </c>
      <c r="C52">
        <v>6.7579849999999997E-2</v>
      </c>
      <c r="D52">
        <f t="shared" si="5"/>
        <v>1657</v>
      </c>
      <c r="E52" s="1">
        <f t="shared" si="3"/>
        <v>2.6679111027782416</v>
      </c>
      <c r="F52" s="6">
        <f t="shared" si="8"/>
        <v>-1.0784273257835632E-2</v>
      </c>
      <c r="G52" s="6">
        <f t="shared" si="9"/>
        <v>-1.2136258742164369E-2</v>
      </c>
      <c r="H52" s="1">
        <v>1.0488770000000001</v>
      </c>
      <c r="I52">
        <f t="shared" si="6"/>
        <v>1657</v>
      </c>
      <c r="J52" s="7">
        <v>2.3950924152677722</v>
      </c>
    </row>
    <row r="53" spans="1:10" x14ac:dyDescent="0.25">
      <c r="A53">
        <f t="shared" si="7"/>
        <v>31</v>
      </c>
      <c r="B53">
        <v>1.3791863999999999E-2</v>
      </c>
      <c r="C53">
        <v>6.7733791000000002E-2</v>
      </c>
      <c r="D53">
        <f t="shared" si="5"/>
        <v>1658</v>
      </c>
      <c r="E53" s="1">
        <f t="shared" si="3"/>
        <v>2.7049614794554859</v>
      </c>
      <c r="F53" s="6">
        <f t="shared" si="8"/>
        <v>-1.1232825673481829E-2</v>
      </c>
      <c r="G53" s="6">
        <f t="shared" si="9"/>
        <v>2.5024689673481829E-2</v>
      </c>
      <c r="H53" s="1">
        <v>1.075456</v>
      </c>
      <c r="I53">
        <f t="shared" si="6"/>
        <v>1658</v>
      </c>
      <c r="J53" s="7">
        <v>2.3683392975493214</v>
      </c>
    </row>
    <row r="54" spans="1:10" x14ac:dyDescent="0.25">
      <c r="A54">
        <f t="shared" si="7"/>
        <v>32</v>
      </c>
      <c r="B54">
        <v>4.5225821999999999E-2</v>
      </c>
      <c r="C54">
        <v>6.7947801000000002E-2</v>
      </c>
      <c r="D54">
        <f t="shared" si="5"/>
        <v>1659</v>
      </c>
      <c r="E54" s="1">
        <f t="shared" si="3"/>
        <v>2.8301040951013405</v>
      </c>
      <c r="F54" s="6">
        <f t="shared" si="8"/>
        <v>1.6238338260356797E-2</v>
      </c>
      <c r="G54" s="6">
        <f t="shared" si="9"/>
        <v>2.8987483739643202E-2</v>
      </c>
      <c r="H54" s="1">
        <v>1.1070869999999999</v>
      </c>
      <c r="I54">
        <f t="shared" si="6"/>
        <v>1659</v>
      </c>
      <c r="J54" s="7">
        <v>2.4071111353321721</v>
      </c>
    </row>
    <row r="55" spans="1:10" x14ac:dyDescent="0.25">
      <c r="A55">
        <f t="shared" si="7"/>
        <v>33</v>
      </c>
      <c r="B55">
        <v>1.8899743E-2</v>
      </c>
      <c r="C55">
        <v>6.8242724000000005E-2</v>
      </c>
      <c r="D55">
        <f t="shared" si="5"/>
        <v>1660</v>
      </c>
      <c r="E55" s="1">
        <f t="shared" si="3"/>
        <v>2.8841009915959415</v>
      </c>
      <c r="F55" s="6">
        <f t="shared" si="8"/>
        <v>-9.0392172406744513E-3</v>
      </c>
      <c r="G55" s="6">
        <f t="shared" si="9"/>
        <v>2.7938960240674451E-2</v>
      </c>
      <c r="H55" s="1">
        <v>1.1384540000000001</v>
      </c>
      <c r="I55">
        <f t="shared" si="6"/>
        <v>1660</v>
      </c>
      <c r="J55" s="7">
        <v>2.3854507786762915</v>
      </c>
    </row>
    <row r="56" spans="1:10" x14ac:dyDescent="0.25">
      <c r="A56">
        <f t="shared" ref="A56:A67" si="10">1+A55</f>
        <v>34</v>
      </c>
      <c r="B56">
        <v>3.4397363E-4</v>
      </c>
      <c r="C56">
        <v>6.8700417E-2</v>
      </c>
      <c r="D56">
        <f t="shared" si="5"/>
        <v>1661</v>
      </c>
      <c r="E56" s="1">
        <f t="shared" si="3"/>
        <v>2.8850932169231975</v>
      </c>
      <c r="F56" s="6">
        <f t="shared" si="8"/>
        <v>-4.337578886933257E-2</v>
      </c>
      <c r="G56" s="6">
        <f t="shared" si="9"/>
        <v>4.3719762499332571E-2</v>
      </c>
      <c r="H56" s="1">
        <v>1.1893309999999999</v>
      </c>
      <c r="I56">
        <f t="shared" si="6"/>
        <v>1661</v>
      </c>
      <c r="J56" s="7">
        <v>2.2841919361293859</v>
      </c>
    </row>
    <row r="57" spans="1:10" x14ac:dyDescent="0.25">
      <c r="A57">
        <f t="shared" si="10"/>
        <v>35</v>
      </c>
      <c r="B57">
        <v>-2.1737243E-2</v>
      </c>
      <c r="C57">
        <v>7.1257923000000001E-2</v>
      </c>
      <c r="D57">
        <f t="shared" si="5"/>
        <v>1662</v>
      </c>
      <c r="E57" s="1">
        <f t="shared" si="3"/>
        <v>2.8230559469339411</v>
      </c>
      <c r="F57" s="6">
        <f t="shared" ref="F57:F72" si="11">B57-G57</f>
        <v>-8.4857680960219659E-2</v>
      </c>
      <c r="G57" s="6">
        <f t="shared" ref="G57:G72" si="12">LN(H57)-LN(H56)</f>
        <v>6.3120437960219655E-2</v>
      </c>
      <c r="H57" s="1">
        <v>1.2668219999999999</v>
      </c>
      <c r="I57">
        <f t="shared" si="6"/>
        <v>1662</v>
      </c>
      <c r="J57" s="7">
        <v>2.0983569681646186</v>
      </c>
    </row>
    <row r="58" spans="1:10" x14ac:dyDescent="0.25">
      <c r="A58">
        <f t="shared" si="10"/>
        <v>36</v>
      </c>
      <c r="B58">
        <v>0.17363524</v>
      </c>
      <c r="C58">
        <v>6.4845317E-2</v>
      </c>
      <c r="D58">
        <f t="shared" si="5"/>
        <v>1663</v>
      </c>
      <c r="E58" s="1">
        <f t="shared" si="3"/>
        <v>3.3583682204365513</v>
      </c>
      <c r="F58" s="6">
        <f t="shared" si="11"/>
        <v>0.25406981850382071</v>
      </c>
      <c r="G58" s="6">
        <f t="shared" si="12"/>
        <v>-8.0434578503820714E-2</v>
      </c>
      <c r="H58" s="1">
        <v>1.1689160000000001</v>
      </c>
      <c r="I58">
        <f t="shared" si="6"/>
        <v>1663</v>
      </c>
      <c r="J58" s="7">
        <v>2.7053315142517822</v>
      </c>
    </row>
    <row r="59" spans="1:10" x14ac:dyDescent="0.25">
      <c r="A59">
        <f t="shared" si="10"/>
        <v>37</v>
      </c>
      <c r="B59">
        <v>-5.3783707E-2</v>
      </c>
      <c r="C59">
        <v>7.3113521000000001E-2</v>
      </c>
      <c r="D59">
        <f t="shared" si="5"/>
        <v>1664</v>
      </c>
      <c r="E59" s="1">
        <f t="shared" si="3"/>
        <v>3.1825141585939272</v>
      </c>
      <c r="F59" s="6">
        <f t="shared" si="11"/>
        <v>2.6637556884366365E-2</v>
      </c>
      <c r="G59" s="6">
        <f t="shared" si="12"/>
        <v>-8.0421263884366365E-2</v>
      </c>
      <c r="H59" s="1">
        <v>1.0785910000000001</v>
      </c>
      <c r="I59">
        <f t="shared" si="6"/>
        <v>1664</v>
      </c>
      <c r="J59" s="7">
        <v>2.7783633123764626</v>
      </c>
    </row>
    <row r="60" spans="1:10" x14ac:dyDescent="0.25">
      <c r="A60">
        <f t="shared" si="10"/>
        <v>38</v>
      </c>
      <c r="B60">
        <v>-5.3008403000000003E-2</v>
      </c>
      <c r="C60">
        <v>7.3055558000000007E-2</v>
      </c>
      <c r="D60">
        <f t="shared" si="5"/>
        <v>1665</v>
      </c>
      <c r="E60" s="1">
        <f t="shared" si="3"/>
        <v>3.0182074553485934</v>
      </c>
      <c r="F60" s="6">
        <f t="shared" si="11"/>
        <v>-7.2529377774200821E-2</v>
      </c>
      <c r="G60" s="6">
        <f t="shared" si="12"/>
        <v>1.9520974774200825E-2</v>
      </c>
      <c r="H60" s="1">
        <v>1.099853</v>
      </c>
      <c r="I60">
        <f t="shared" si="6"/>
        <v>1665</v>
      </c>
      <c r="J60" s="7">
        <v>2.5839846357867016</v>
      </c>
    </row>
    <row r="61" spans="1:10" x14ac:dyDescent="0.25">
      <c r="A61">
        <f t="shared" si="10"/>
        <v>39</v>
      </c>
      <c r="B61">
        <v>-5.7689315999999997E-2</v>
      </c>
      <c r="C61">
        <v>7.2843437999999996E-2</v>
      </c>
      <c r="D61">
        <f t="shared" si="5"/>
        <v>1666</v>
      </c>
      <c r="E61" s="1">
        <f t="shared" si="3"/>
        <v>2.8490163128914405</v>
      </c>
      <c r="F61" s="6">
        <f t="shared" si="11"/>
        <v>-4.3217731370659186E-2</v>
      </c>
      <c r="G61" s="6">
        <f t="shared" si="12"/>
        <v>-1.4471584629340811E-2</v>
      </c>
      <c r="H61" s="1">
        <v>1.0840510000000001</v>
      </c>
      <c r="I61">
        <f t="shared" si="6"/>
        <v>1666</v>
      </c>
      <c r="J61" s="7">
        <v>2.4746894381919593</v>
      </c>
    </row>
    <row r="62" spans="1:10" x14ac:dyDescent="0.25">
      <c r="A62">
        <f t="shared" si="10"/>
        <v>40</v>
      </c>
      <c r="B62">
        <v>-5.4243484000000002E-2</v>
      </c>
      <c r="C62">
        <v>7.2567399000000005E-2</v>
      </c>
      <c r="D62">
        <f t="shared" si="5"/>
        <v>1667</v>
      </c>
      <c r="E62" s="1">
        <f t="shared" ref="E62:E69" si="13">EXP(LN(E61)+B62)</f>
        <v>2.6985923827142249</v>
      </c>
      <c r="F62" s="6">
        <f t="shared" si="11"/>
        <v>-3.5126456518079614E-2</v>
      </c>
      <c r="G62" s="6">
        <f t="shared" si="12"/>
        <v>-1.9117027481920387E-2</v>
      </c>
      <c r="H62" s="1">
        <v>1.0635240000000001</v>
      </c>
      <c r="I62">
        <f t="shared" si="6"/>
        <v>1667</v>
      </c>
      <c r="J62" s="7">
        <v>2.3892713670312036</v>
      </c>
    </row>
    <row r="63" spans="1:10" x14ac:dyDescent="0.25">
      <c r="A63">
        <f t="shared" si="10"/>
        <v>41</v>
      </c>
      <c r="B63">
        <v>-4.2437995999999999E-2</v>
      </c>
      <c r="C63">
        <v>7.0964415000000003E-2</v>
      </c>
      <c r="D63">
        <f t="shared" si="5"/>
        <v>1668</v>
      </c>
      <c r="E63" s="1">
        <f t="shared" si="13"/>
        <v>2.5864655761606259</v>
      </c>
      <c r="F63" s="6">
        <f t="shared" si="11"/>
        <v>-8.6636645261245204E-3</v>
      </c>
      <c r="G63" s="6">
        <f t="shared" si="12"/>
        <v>-3.3774331473875478E-2</v>
      </c>
      <c r="H63" s="1">
        <v>1.0282040000000001</v>
      </c>
      <c r="I63">
        <f t="shared" si="6"/>
        <v>1668</v>
      </c>
      <c r="J63" s="7">
        <v>2.3686609313123124</v>
      </c>
    </row>
    <row r="64" spans="1:10" x14ac:dyDescent="0.25">
      <c r="A64">
        <f t="shared" si="10"/>
        <v>42</v>
      </c>
      <c r="B64">
        <v>-4.6780217999999998E-2</v>
      </c>
      <c r="C64">
        <v>7.0352191999999994E-2</v>
      </c>
      <c r="D64">
        <f t="shared" si="5"/>
        <v>1669</v>
      </c>
      <c r="E64" s="1">
        <f t="shared" si="13"/>
        <v>2.4682566292855448</v>
      </c>
      <c r="F64" s="6">
        <f t="shared" si="11"/>
        <v>4.1308886937073838E-2</v>
      </c>
      <c r="G64" s="6">
        <f t="shared" si="12"/>
        <v>-8.8089104937073837E-2</v>
      </c>
      <c r="H64" s="1">
        <v>0.94150509999999998</v>
      </c>
      <c r="I64">
        <f t="shared" si="6"/>
        <v>1669</v>
      </c>
      <c r="J64" s="7">
        <v>2.4685567657976462</v>
      </c>
    </row>
    <row r="65" spans="1:10" x14ac:dyDescent="0.25">
      <c r="A65">
        <f t="shared" si="10"/>
        <v>43</v>
      </c>
      <c r="B65">
        <v>-1.6506251999999999E-2</v>
      </c>
      <c r="C65">
        <v>6.9227658999999997E-2</v>
      </c>
      <c r="D65">
        <f t="shared" si="5"/>
        <v>1670</v>
      </c>
      <c r="E65" s="1">
        <f t="shared" si="13"/>
        <v>2.427849367019137</v>
      </c>
      <c r="F65" s="6">
        <f t="shared" si="11"/>
        <v>-7.3488549321314905E-2</v>
      </c>
      <c r="G65" s="6">
        <f t="shared" si="12"/>
        <v>5.6982297321314899E-2</v>
      </c>
      <c r="H65" s="1">
        <v>0.99671220000000005</v>
      </c>
      <c r="I65">
        <f t="shared" si="6"/>
        <v>1670</v>
      </c>
      <c r="J65" s="7">
        <v>2.2936515827577235</v>
      </c>
    </row>
    <row r="66" spans="1:10" x14ac:dyDescent="0.25">
      <c r="A66">
        <f t="shared" si="10"/>
        <v>44</v>
      </c>
      <c r="B66">
        <v>-4.6697032999999999E-2</v>
      </c>
      <c r="C66">
        <v>6.8544451000000006E-2</v>
      </c>
      <c r="D66">
        <f t="shared" si="5"/>
        <v>1671</v>
      </c>
      <c r="E66" s="1">
        <f t="shared" si="13"/>
        <v>2.3170823774867761</v>
      </c>
      <c r="F66" s="6">
        <f t="shared" si="11"/>
        <v>-7.8800227943852191E-2</v>
      </c>
      <c r="G66" s="6">
        <f t="shared" si="12"/>
        <v>3.2103194943852185E-2</v>
      </c>
      <c r="H66" s="1">
        <v>1.0292289999999999</v>
      </c>
      <c r="I66">
        <f t="shared" si="6"/>
        <v>1671</v>
      </c>
      <c r="J66" s="7">
        <v>2.1198490795465661</v>
      </c>
    </row>
    <row r="67" spans="1:10" x14ac:dyDescent="0.25">
      <c r="A67">
        <f t="shared" si="10"/>
        <v>45</v>
      </c>
      <c r="B67">
        <v>-7.6677426000000007E-2</v>
      </c>
      <c r="C67">
        <v>6.8236500000000005E-2</v>
      </c>
      <c r="D67">
        <f t="shared" si="5"/>
        <v>1672</v>
      </c>
      <c r="E67" s="1">
        <f t="shared" si="13"/>
        <v>2.1460552132589883</v>
      </c>
      <c r="F67" s="6">
        <f t="shared" si="11"/>
        <v>-0.12667123442810363</v>
      </c>
      <c r="G67" s="6">
        <f t="shared" si="12"/>
        <v>4.9993808428103637E-2</v>
      </c>
      <c r="H67" s="1">
        <v>1.0819920000000001</v>
      </c>
      <c r="I67">
        <f t="shared" si="6"/>
        <v>1672</v>
      </c>
      <c r="J67" s="7">
        <v>1.8676363788005599</v>
      </c>
    </row>
    <row r="68" spans="1:10" x14ac:dyDescent="0.25">
      <c r="B68">
        <v>-2.64932165E-2</v>
      </c>
      <c r="C68">
        <f>C69</f>
        <v>6.8427351999999997E-2</v>
      </c>
      <c r="D68">
        <v>1673</v>
      </c>
      <c r="E68" s="1">
        <f t="shared" si="13"/>
        <v>2.0899458484948958</v>
      </c>
      <c r="F68" s="6">
        <f t="shared" si="11"/>
        <v>-2.0436047177594577E-2</v>
      </c>
      <c r="G68" s="6">
        <f t="shared" si="12"/>
        <v>-6.0571693224054229E-3</v>
      </c>
      <c r="H68" s="1">
        <v>1.075458</v>
      </c>
      <c r="I68">
        <v>1673</v>
      </c>
      <c r="J68" s="7">
        <v>1.8298566229167743</v>
      </c>
    </row>
    <row r="69" spans="1:10" x14ac:dyDescent="0.25">
      <c r="A69">
        <f>1+A67</f>
        <v>46</v>
      </c>
      <c r="B69">
        <f>-0.052986433/2</f>
        <v>-2.64932165E-2</v>
      </c>
      <c r="C69">
        <v>6.8427351999999997E-2</v>
      </c>
      <c r="D69">
        <v>1674</v>
      </c>
      <c r="E69" s="1">
        <f t="shared" si="13"/>
        <v>2.035303482713299</v>
      </c>
      <c r="F69" s="6">
        <f t="shared" si="11"/>
        <v>-9.0420299540927812E-2</v>
      </c>
      <c r="G69" s="6">
        <f t="shared" si="12"/>
        <v>6.3927083040927812E-2</v>
      </c>
      <c r="H69" s="1">
        <v>1.1464539999999999</v>
      </c>
      <c r="I69">
        <v>1674</v>
      </c>
      <c r="J69" s="7">
        <v>1.6716602865362089</v>
      </c>
    </row>
    <row r="70" spans="1:10" x14ac:dyDescent="0.25">
      <c r="A70">
        <f>1+A69</f>
        <v>47</v>
      </c>
      <c r="B70">
        <v>-6.3823570999999996E-2</v>
      </c>
      <c r="C70">
        <v>6.0739277000000001E-2</v>
      </c>
      <c r="D70">
        <f t="shared" ref="D70:D133" si="14">1+D69</f>
        <v>1675</v>
      </c>
      <c r="E70" s="1">
        <f t="shared" ref="E70:E87" si="15">EXP(LN(E69)+B70)</f>
        <v>1.9094616970487859</v>
      </c>
      <c r="F70" s="6">
        <f t="shared" si="11"/>
        <v>-0.12863250907432905</v>
      </c>
      <c r="G70" s="6">
        <f t="shared" si="12"/>
        <v>6.4808938074329053E-2</v>
      </c>
      <c r="H70" s="1">
        <v>1.2232149999999999</v>
      </c>
      <c r="I70">
        <f t="shared" ref="I70:I133" si="16">1+I69</f>
        <v>1675</v>
      </c>
      <c r="J70" s="7">
        <v>1.4698859416055263</v>
      </c>
    </row>
    <row r="71" spans="1:10" x14ac:dyDescent="0.25">
      <c r="A71">
        <f>1+A70</f>
        <v>48</v>
      </c>
      <c r="B71">
        <v>-5.765696E-2</v>
      </c>
      <c r="C71">
        <v>6.7910976999999997E-2</v>
      </c>
      <c r="D71">
        <f t="shared" si="14"/>
        <v>1676</v>
      </c>
      <c r="E71" s="1">
        <f t="shared" si="15"/>
        <v>1.8024816473142744</v>
      </c>
      <c r="F71" s="6">
        <f t="shared" si="11"/>
        <v>-1.5345804570782932E-2</v>
      </c>
      <c r="G71" s="6">
        <f t="shared" si="12"/>
        <v>-4.2311155429217068E-2</v>
      </c>
      <c r="H71" s="1">
        <v>1.172539</v>
      </c>
      <c r="I71">
        <f t="shared" si="16"/>
        <v>1676</v>
      </c>
      <c r="J71" s="7">
        <v>1.447501551720819</v>
      </c>
    </row>
    <row r="72" spans="1:10" x14ac:dyDescent="0.25">
      <c r="A72">
        <f>1+A71</f>
        <v>49</v>
      </c>
      <c r="B72">
        <v>-3.1798701999999998E-2</v>
      </c>
      <c r="C72">
        <v>6.0311107000000003E-2</v>
      </c>
      <c r="D72">
        <f t="shared" si="14"/>
        <v>1677</v>
      </c>
      <c r="E72" s="1">
        <f t="shared" si="15"/>
        <v>1.7460667838785788</v>
      </c>
      <c r="F72" s="6">
        <f t="shared" si="11"/>
        <v>3.0319575738306306E-2</v>
      </c>
      <c r="G72" s="6">
        <f t="shared" si="12"/>
        <v>-6.2118277738306305E-2</v>
      </c>
      <c r="H72" s="1">
        <v>1.1019190000000001</v>
      </c>
      <c r="I72">
        <f t="shared" si="16"/>
        <v>1677</v>
      </c>
      <c r="J72" s="7">
        <v>1.492061287279961</v>
      </c>
    </row>
    <row r="73" spans="1:10" x14ac:dyDescent="0.25">
      <c r="A73">
        <f t="shared" ref="A73:A88" si="17">1+A72</f>
        <v>50</v>
      </c>
      <c r="B73">
        <v>-3.6339412000000001E-2</v>
      </c>
      <c r="C73">
        <v>6.7144351000000005E-2</v>
      </c>
      <c r="D73">
        <f t="shared" si="14"/>
        <v>1678</v>
      </c>
      <c r="E73" s="1">
        <f t="shared" si="15"/>
        <v>1.6837547912648769</v>
      </c>
      <c r="F73" s="6">
        <f t="shared" ref="F73:F88" si="18">B73-G73</f>
        <v>9.5626090165534042E-3</v>
      </c>
      <c r="G73" s="6">
        <f t="shared" ref="G73:G88" si="19">LN(H73)-LN(H72)</f>
        <v>-4.5902021016553406E-2</v>
      </c>
      <c r="H73" s="1">
        <v>1.0524819999999999</v>
      </c>
      <c r="I73">
        <f t="shared" si="16"/>
        <v>1678</v>
      </c>
      <c r="J73" s="7">
        <v>1.5063977236190056</v>
      </c>
    </row>
    <row r="74" spans="1:10" x14ac:dyDescent="0.25">
      <c r="A74">
        <f t="shared" si="17"/>
        <v>51</v>
      </c>
      <c r="B74">
        <v>0.15926056</v>
      </c>
      <c r="C74">
        <v>5.9823956999999997E-2</v>
      </c>
      <c r="D74">
        <f t="shared" si="14"/>
        <v>1679</v>
      </c>
      <c r="E74" s="1">
        <f t="shared" si="15"/>
        <v>1.9744440288232605</v>
      </c>
      <c r="F74" s="6">
        <f t="shared" si="18"/>
        <v>0.21185148021294098</v>
      </c>
      <c r="G74" s="6">
        <f t="shared" si="19"/>
        <v>-5.2590920212940984E-2</v>
      </c>
      <c r="H74" s="1">
        <v>0.99856129999999999</v>
      </c>
      <c r="I74">
        <f t="shared" si="16"/>
        <v>1679</v>
      </c>
      <c r="J74" s="7">
        <v>1.8618538174706796</v>
      </c>
    </row>
    <row r="75" spans="1:10" x14ac:dyDescent="0.25">
      <c r="A75">
        <f t="shared" si="17"/>
        <v>52</v>
      </c>
      <c r="B75">
        <v>-1.0848958000000001E-2</v>
      </c>
      <c r="C75">
        <v>6.5904391000000007E-2</v>
      </c>
      <c r="D75">
        <f t="shared" si="14"/>
        <v>1680</v>
      </c>
      <c r="E75" s="1">
        <f t="shared" si="15"/>
        <v>1.9531391453390567</v>
      </c>
      <c r="F75" s="6">
        <f t="shared" si="18"/>
        <v>1.1065709469294275E-2</v>
      </c>
      <c r="G75" s="6">
        <f t="shared" si="19"/>
        <v>-2.1914667469294276E-2</v>
      </c>
      <c r="H75" s="1">
        <v>0.97691620000000001</v>
      </c>
      <c r="I75">
        <f t="shared" si="16"/>
        <v>1680</v>
      </c>
      <c r="J75" s="7">
        <v>1.8825709644532154</v>
      </c>
    </row>
    <row r="76" spans="1:10" x14ac:dyDescent="0.25">
      <c r="A76">
        <f t="shared" si="17"/>
        <v>53</v>
      </c>
      <c r="B76">
        <v>-3.9243591000000001E-2</v>
      </c>
      <c r="C76">
        <v>6.1932221000000003E-2</v>
      </c>
      <c r="D76">
        <f t="shared" si="14"/>
        <v>1681</v>
      </c>
      <c r="E76" s="1">
        <f t="shared" si="15"/>
        <v>1.8779754444540366</v>
      </c>
      <c r="F76" s="6">
        <f t="shared" si="18"/>
        <v>-3.6975114236747882E-2</v>
      </c>
      <c r="G76" s="6">
        <f t="shared" si="19"/>
        <v>-2.2684767632521197E-3</v>
      </c>
      <c r="H76" s="1">
        <v>0.97470259999999997</v>
      </c>
      <c r="I76">
        <f t="shared" si="16"/>
        <v>1681</v>
      </c>
      <c r="J76" s="7">
        <v>1.8142338595771548</v>
      </c>
    </row>
    <row r="77" spans="1:10" x14ac:dyDescent="0.25">
      <c r="A77">
        <f t="shared" si="17"/>
        <v>54</v>
      </c>
      <c r="B77">
        <v>-5.0846358000000001E-2</v>
      </c>
      <c r="C77">
        <v>6.0683208000000002E-2</v>
      </c>
      <c r="D77">
        <f t="shared" si="14"/>
        <v>1682</v>
      </c>
      <c r="E77" s="1">
        <f t="shared" si="15"/>
        <v>1.7848742192274456</v>
      </c>
      <c r="F77" s="6">
        <f t="shared" si="18"/>
        <v>-8.6617569206913603E-2</v>
      </c>
      <c r="G77" s="6">
        <f t="shared" si="19"/>
        <v>3.5771211206913608E-2</v>
      </c>
      <c r="H77" s="1">
        <v>1.0102</v>
      </c>
      <c r="I77">
        <f t="shared" si="16"/>
        <v>1682</v>
      </c>
      <c r="J77" s="7">
        <v>1.6637027547149448</v>
      </c>
    </row>
    <row r="78" spans="1:10" x14ac:dyDescent="0.25">
      <c r="A78">
        <f t="shared" si="17"/>
        <v>55</v>
      </c>
      <c r="B78">
        <v>-4.2519812000000002E-3</v>
      </c>
      <c r="C78">
        <v>5.6155933999999998E-2</v>
      </c>
      <c r="D78">
        <f t="shared" si="14"/>
        <v>1683</v>
      </c>
      <c r="E78" s="1">
        <f t="shared" si="15"/>
        <v>1.7773010794367132</v>
      </c>
      <c r="F78" s="6">
        <f t="shared" si="18"/>
        <v>-5.0546363491177589E-2</v>
      </c>
      <c r="G78" s="6">
        <f t="shared" si="19"/>
        <v>4.6294382291177591E-2</v>
      </c>
      <c r="H78" s="1">
        <v>1.058066</v>
      </c>
      <c r="I78">
        <f t="shared" si="16"/>
        <v>1683</v>
      </c>
      <c r="J78" s="7">
        <v>1.581698595419317</v>
      </c>
    </row>
    <row r="79" spans="1:10" x14ac:dyDescent="0.25">
      <c r="A79">
        <f t="shared" si="17"/>
        <v>56</v>
      </c>
      <c r="B79">
        <v>4.2786834000000003E-2</v>
      </c>
      <c r="C79">
        <v>5.5059573000000001E-2</v>
      </c>
      <c r="D79">
        <f t="shared" si="14"/>
        <v>1684</v>
      </c>
      <c r="E79" s="1">
        <f t="shared" si="15"/>
        <v>1.8549964830543002</v>
      </c>
      <c r="F79" s="6">
        <f t="shared" si="18"/>
        <v>3.5064846067360628E-2</v>
      </c>
      <c r="G79" s="6">
        <f t="shared" si="19"/>
        <v>7.7219879326393751E-3</v>
      </c>
      <c r="H79" s="1">
        <v>1.066268</v>
      </c>
      <c r="I79">
        <f t="shared" si="16"/>
        <v>1684</v>
      </c>
      <c r="J79" s="7">
        <v>1.638144462578959</v>
      </c>
    </row>
    <row r="80" spans="1:10" x14ac:dyDescent="0.25">
      <c r="A80">
        <f t="shared" si="17"/>
        <v>57</v>
      </c>
      <c r="B80">
        <v>1.3644799000000001E-2</v>
      </c>
      <c r="C80">
        <v>5.5792784999999998E-2</v>
      </c>
      <c r="D80">
        <f t="shared" si="14"/>
        <v>1685</v>
      </c>
      <c r="E80" s="1">
        <f t="shared" si="15"/>
        <v>1.8804810074252944</v>
      </c>
      <c r="F80" s="6">
        <f t="shared" si="18"/>
        <v>1.555514836748049E-2</v>
      </c>
      <c r="G80" s="6">
        <f t="shared" si="19"/>
        <v>-1.9103493674804892E-3</v>
      </c>
      <c r="H80" s="1">
        <v>1.064233</v>
      </c>
      <c r="I80">
        <f t="shared" si="16"/>
        <v>1685</v>
      </c>
      <c r="J80" s="7">
        <v>1.6638252592287563</v>
      </c>
    </row>
    <row r="81" spans="1:10" x14ac:dyDescent="0.25">
      <c r="A81">
        <f t="shared" si="17"/>
        <v>58</v>
      </c>
      <c r="B81">
        <v>3.9924539000000002E-2</v>
      </c>
      <c r="C81">
        <v>5.8746582999999998E-2</v>
      </c>
      <c r="D81">
        <f t="shared" si="14"/>
        <v>1686</v>
      </c>
      <c r="E81" s="1">
        <f t="shared" si="15"/>
        <v>1.9570772046171716</v>
      </c>
      <c r="F81" s="6">
        <f t="shared" si="18"/>
        <v>9.9112596796590902E-2</v>
      </c>
      <c r="G81" s="6">
        <f t="shared" si="19"/>
        <v>-5.9188057796590907E-2</v>
      </c>
      <c r="H81" s="1">
        <v>1.003071</v>
      </c>
      <c r="I81">
        <f t="shared" si="16"/>
        <v>1686</v>
      </c>
      <c r="J81" s="7">
        <v>1.8371802460342699</v>
      </c>
    </row>
    <row r="82" spans="1:10" x14ac:dyDescent="0.25">
      <c r="A82">
        <f t="shared" si="17"/>
        <v>59</v>
      </c>
      <c r="B82">
        <v>9.0299429000000007E-3</v>
      </c>
      <c r="C82">
        <v>5.9879016E-2</v>
      </c>
      <c r="D82">
        <f t="shared" si="14"/>
        <v>1687</v>
      </c>
      <c r="E82" s="1">
        <f t="shared" si="15"/>
        <v>1.9748295306442425</v>
      </c>
      <c r="F82" s="6">
        <f t="shared" si="18"/>
        <v>6.3137142199313503E-2</v>
      </c>
      <c r="G82" s="6">
        <f t="shared" si="19"/>
        <v>-5.4107199299313499E-2</v>
      </c>
      <c r="H82" s="1">
        <v>0.95023979999999997</v>
      </c>
      <c r="I82">
        <f t="shared" si="16"/>
        <v>1687</v>
      </c>
      <c r="J82" s="7">
        <v>1.9569146277060161</v>
      </c>
    </row>
    <row r="83" spans="1:10" x14ac:dyDescent="0.25">
      <c r="A83">
        <f t="shared" si="17"/>
        <v>60</v>
      </c>
      <c r="B83">
        <v>-1.2084095E-2</v>
      </c>
      <c r="C83">
        <v>5.9084351E-2</v>
      </c>
      <c r="D83">
        <f t="shared" si="14"/>
        <v>1688</v>
      </c>
      <c r="E83" s="1">
        <f t="shared" si="15"/>
        <v>1.9511091115339596</v>
      </c>
      <c r="F83" s="6">
        <f t="shared" si="18"/>
        <v>-7.2335716181814967E-3</v>
      </c>
      <c r="G83" s="6">
        <f t="shared" si="19"/>
        <v>-4.8505233818185028E-3</v>
      </c>
      <c r="H83" s="1">
        <v>0.94564179999999998</v>
      </c>
      <c r="I83">
        <f t="shared" si="16"/>
        <v>1688</v>
      </c>
      <c r="J83" s="7">
        <v>1.9428102197190138</v>
      </c>
    </row>
    <row r="84" spans="1:10" x14ac:dyDescent="0.25">
      <c r="A84">
        <f t="shared" si="17"/>
        <v>61</v>
      </c>
      <c r="B84">
        <v>-3.9180108E-4</v>
      </c>
      <c r="C84">
        <v>5.8264964000000002E-2</v>
      </c>
      <c r="D84">
        <f t="shared" si="14"/>
        <v>1689</v>
      </c>
      <c r="E84" s="1">
        <f t="shared" si="15"/>
        <v>1.9503448146128193</v>
      </c>
      <c r="F84" s="6">
        <f t="shared" si="18"/>
        <v>-2.5322762534624333E-2</v>
      </c>
      <c r="G84" s="6">
        <f t="shared" si="19"/>
        <v>2.4930961454624333E-2</v>
      </c>
      <c r="H84" s="1">
        <v>0.96951390000000004</v>
      </c>
      <c r="I84">
        <f t="shared" si="16"/>
        <v>1689</v>
      </c>
      <c r="J84" s="7">
        <v>1.8942305791420391</v>
      </c>
    </row>
    <row r="85" spans="1:10" x14ac:dyDescent="0.25">
      <c r="A85">
        <f t="shared" si="17"/>
        <v>62</v>
      </c>
      <c r="B85">
        <v>5.5073774000000001E-3</v>
      </c>
      <c r="C85">
        <v>5.7981646999999997E-2</v>
      </c>
      <c r="D85">
        <f t="shared" si="14"/>
        <v>1690</v>
      </c>
      <c r="E85" s="1">
        <f t="shared" si="15"/>
        <v>1.9611157320962254</v>
      </c>
      <c r="F85" s="6">
        <f t="shared" si="18"/>
        <v>9.5719307002612754E-5</v>
      </c>
      <c r="G85" s="6">
        <f t="shared" si="19"/>
        <v>5.4116580929973873E-3</v>
      </c>
      <c r="H85" s="1">
        <v>0.97477480000000005</v>
      </c>
      <c r="I85">
        <f t="shared" si="16"/>
        <v>1690</v>
      </c>
      <c r="J85" s="7">
        <v>1.8944119022583008</v>
      </c>
    </row>
    <row r="86" spans="1:10" x14ac:dyDescent="0.25">
      <c r="A86">
        <f t="shared" si="17"/>
        <v>63</v>
      </c>
      <c r="B86">
        <v>-1.2089348999999999E-2</v>
      </c>
      <c r="C86">
        <v>5.5886126000000001E-2</v>
      </c>
      <c r="D86">
        <f t="shared" si="14"/>
        <v>1691</v>
      </c>
      <c r="E86" s="1">
        <f t="shared" si="15"/>
        <v>1.9375498546566357</v>
      </c>
      <c r="F86" s="6">
        <f t="shared" si="18"/>
        <v>-4.3789201506456175E-2</v>
      </c>
      <c r="G86" s="6">
        <f t="shared" si="19"/>
        <v>3.1699852506456176E-2</v>
      </c>
      <c r="H86" s="1">
        <v>1.00617</v>
      </c>
      <c r="I86">
        <f t="shared" si="16"/>
        <v>1691</v>
      </c>
      <c r="J86" s="7">
        <v>1.8132471564352237</v>
      </c>
    </row>
    <row r="87" spans="1:10" x14ac:dyDescent="0.25">
      <c r="A87">
        <f t="shared" si="17"/>
        <v>64</v>
      </c>
      <c r="B87">
        <v>-2.2195386000000001E-2</v>
      </c>
      <c r="C87">
        <v>5.4644064999999999E-2</v>
      </c>
      <c r="D87">
        <f t="shared" si="14"/>
        <v>1692</v>
      </c>
      <c r="E87" s="1">
        <f t="shared" si="15"/>
        <v>1.8950189289001205</v>
      </c>
      <c r="F87" s="6">
        <f t="shared" si="18"/>
        <v>-6.5205866293837983E-2</v>
      </c>
      <c r="G87" s="6">
        <f t="shared" si="19"/>
        <v>4.3010480293837978E-2</v>
      </c>
      <c r="H87" s="1">
        <v>1.0503899999999999</v>
      </c>
      <c r="I87">
        <f t="shared" si="16"/>
        <v>1692</v>
      </c>
      <c r="J87" s="7">
        <v>1.6987851547526904</v>
      </c>
    </row>
    <row r="88" spans="1:10" x14ac:dyDescent="0.25">
      <c r="A88">
        <f t="shared" si="17"/>
        <v>65</v>
      </c>
      <c r="B88">
        <v>-3.2045382999999997E-2</v>
      </c>
      <c r="C88">
        <v>5.4852698999999998E-2</v>
      </c>
      <c r="D88">
        <f t="shared" si="14"/>
        <v>1693</v>
      </c>
      <c r="E88" s="1">
        <f t="shared" ref="E88:E151" si="20">EXP(LN(E87)+B88)</f>
        <v>1.8352550145361233</v>
      </c>
      <c r="F88" s="6">
        <f t="shared" si="18"/>
        <v>-0.14997586624268308</v>
      </c>
      <c r="G88" s="6">
        <f t="shared" si="19"/>
        <v>0.11793048324268308</v>
      </c>
      <c r="H88" s="1">
        <v>1.1818630000000001</v>
      </c>
      <c r="I88">
        <f t="shared" si="16"/>
        <v>1693</v>
      </c>
      <c r="J88" s="7">
        <v>1.4621932207186408</v>
      </c>
    </row>
    <row r="89" spans="1:10" x14ac:dyDescent="0.25">
      <c r="A89">
        <f t="shared" ref="A89:A104" si="21">1+A88</f>
        <v>66</v>
      </c>
      <c r="B89">
        <v>5.3662012000000002E-2</v>
      </c>
      <c r="C89">
        <v>5.4064762000000002E-2</v>
      </c>
      <c r="D89">
        <f t="shared" si="14"/>
        <v>1694</v>
      </c>
      <c r="E89" s="1">
        <f t="shared" si="20"/>
        <v>1.9364288085533359</v>
      </c>
      <c r="F89" s="6">
        <f t="shared" ref="F89:F104" si="22">B89-G89</f>
        <v>7.4535573488628853E-2</v>
      </c>
      <c r="G89" s="6">
        <f t="shared" ref="G89:G104" si="23">LN(H89)-LN(H88)</f>
        <v>-2.0873561488628845E-2</v>
      </c>
      <c r="H89" s="1">
        <v>1.157449</v>
      </c>
      <c r="I89">
        <f t="shared" si="16"/>
        <v>1694</v>
      </c>
      <c r="J89" s="7">
        <v>1.5753430971240232</v>
      </c>
    </row>
    <row r="90" spans="1:10" x14ac:dyDescent="0.25">
      <c r="A90">
        <f t="shared" si="21"/>
        <v>67</v>
      </c>
      <c r="B90">
        <v>4.6687481000000003E-2</v>
      </c>
      <c r="C90">
        <v>5.3346796000000002E-2</v>
      </c>
      <c r="D90">
        <f t="shared" si="14"/>
        <v>1695</v>
      </c>
      <c r="E90" s="1">
        <f t="shared" si="20"/>
        <v>2.0289794595352988</v>
      </c>
      <c r="F90" s="6">
        <f t="shared" si="22"/>
        <v>7.243051856531138E-2</v>
      </c>
      <c r="G90" s="6">
        <f t="shared" si="23"/>
        <v>-2.5743037565311377E-2</v>
      </c>
      <c r="H90" s="1">
        <v>1.1280329999999998</v>
      </c>
      <c r="I90">
        <f t="shared" si="16"/>
        <v>1695</v>
      </c>
      <c r="J90" s="7">
        <v>1.6936798817550878</v>
      </c>
    </row>
    <row r="91" spans="1:10" x14ac:dyDescent="0.25">
      <c r="A91">
        <f t="shared" si="21"/>
        <v>68</v>
      </c>
      <c r="B91">
        <v>1.5088226999999999E-2</v>
      </c>
      <c r="C91">
        <v>5.3854770000000003E-2</v>
      </c>
      <c r="D91">
        <f t="shared" si="14"/>
        <v>1696</v>
      </c>
      <c r="E91" s="1">
        <f t="shared" si="20"/>
        <v>2.0598252813997164</v>
      </c>
      <c r="F91" s="6">
        <f t="shared" si="22"/>
        <v>3.6860128105630913E-2</v>
      </c>
      <c r="G91" s="6">
        <f t="shared" si="23"/>
        <v>-2.1771901105630917E-2</v>
      </c>
      <c r="H91" s="1">
        <v>1.103739</v>
      </c>
      <c r="I91">
        <f t="shared" si="16"/>
        <v>1696</v>
      </c>
      <c r="J91" s="7">
        <v>1.7572739823998214</v>
      </c>
    </row>
    <row r="92" spans="1:10" x14ac:dyDescent="0.25">
      <c r="A92">
        <f t="shared" si="21"/>
        <v>69</v>
      </c>
      <c r="B92">
        <v>6.9915506999999998E-3</v>
      </c>
      <c r="C92">
        <v>5.3325998999999999E-2</v>
      </c>
      <c r="D92">
        <f t="shared" si="14"/>
        <v>1697</v>
      </c>
      <c r="E92" s="1">
        <f t="shared" si="20"/>
        <v>2.0742771157849349</v>
      </c>
      <c r="F92" s="6">
        <f t="shared" si="22"/>
        <v>-4.3419533862095655E-2</v>
      </c>
      <c r="G92" s="6">
        <f t="shared" si="23"/>
        <v>5.0411084562095657E-2</v>
      </c>
      <c r="H92" s="1">
        <v>1.160806</v>
      </c>
      <c r="I92">
        <f t="shared" si="16"/>
        <v>1697</v>
      </c>
      <c r="J92" s="7">
        <v>1.6826067046226749</v>
      </c>
    </row>
    <row r="93" spans="1:10" x14ac:dyDescent="0.25">
      <c r="A93">
        <f t="shared" si="21"/>
        <v>70</v>
      </c>
      <c r="B93">
        <v>2.4658537999999999E-3</v>
      </c>
      <c r="C93">
        <v>5.3151124000000001E-2</v>
      </c>
      <c r="D93">
        <f t="shared" si="14"/>
        <v>1698</v>
      </c>
      <c r="E93" s="1">
        <f t="shared" si="20"/>
        <v>2.0793982913333249</v>
      </c>
      <c r="F93" s="6">
        <f t="shared" si="22"/>
        <v>-8.6610917734211257E-2</v>
      </c>
      <c r="G93" s="6">
        <f t="shared" si="23"/>
        <v>8.9076771534211258E-2</v>
      </c>
      <c r="H93" s="1">
        <v>1.2689520000000001</v>
      </c>
      <c r="I93">
        <f t="shared" si="16"/>
        <v>1698</v>
      </c>
      <c r="J93" s="7">
        <v>1.5430072670710444</v>
      </c>
    </row>
    <row r="94" spans="1:10" x14ac:dyDescent="0.25">
      <c r="A94">
        <f t="shared" si="21"/>
        <v>71</v>
      </c>
      <c r="B94">
        <v>3.7158476000000003E-2</v>
      </c>
      <c r="C94">
        <v>5.3139287E-2</v>
      </c>
      <c r="D94">
        <f t="shared" si="14"/>
        <v>1699</v>
      </c>
      <c r="E94" s="1">
        <f t="shared" si="20"/>
        <v>2.1581190774395331</v>
      </c>
      <c r="F94" s="6">
        <f t="shared" si="22"/>
        <v>-1.578277352769291E-2</v>
      </c>
      <c r="G94" s="6">
        <f t="shared" si="23"/>
        <v>5.2941249527692913E-2</v>
      </c>
      <c r="H94" s="1">
        <v>1.337942</v>
      </c>
      <c r="I94">
        <f t="shared" si="16"/>
        <v>1699</v>
      </c>
      <c r="J94" s="7">
        <v>1.5188455041867652</v>
      </c>
    </row>
    <row r="95" spans="1:10" x14ac:dyDescent="0.25">
      <c r="A95">
        <f t="shared" si="21"/>
        <v>72</v>
      </c>
      <c r="B95">
        <v>0.10978657999999999</v>
      </c>
      <c r="C95">
        <v>4.7582871999999998E-2</v>
      </c>
      <c r="D95">
        <f t="shared" si="14"/>
        <v>1700</v>
      </c>
      <c r="E95" s="1">
        <f t="shared" si="20"/>
        <v>2.4085469126463184</v>
      </c>
      <c r="F95" s="6">
        <f t="shared" si="22"/>
        <v>0.27334161368773813</v>
      </c>
      <c r="G95" s="6">
        <f t="shared" si="23"/>
        <v>-0.16355503368773811</v>
      </c>
      <c r="H95" s="1">
        <v>1.1360729999999999</v>
      </c>
      <c r="I95">
        <f t="shared" si="16"/>
        <v>1700</v>
      </c>
      <c r="J95" s="7">
        <v>1.9962933244559549</v>
      </c>
    </row>
    <row r="96" spans="1:10" x14ac:dyDescent="0.25">
      <c r="A96">
        <f t="shared" si="21"/>
        <v>73</v>
      </c>
      <c r="B96">
        <v>2.2877472999999999E-2</v>
      </c>
      <c r="C96">
        <v>5.0997695000000003E-2</v>
      </c>
      <c r="D96">
        <f t="shared" si="14"/>
        <v>1701</v>
      </c>
      <c r="E96" s="1">
        <f t="shared" si="20"/>
        <v>2.4642835048769962</v>
      </c>
      <c r="F96" s="6">
        <f t="shared" si="22"/>
        <v>7.2718385610557587E-2</v>
      </c>
      <c r="G96" s="6">
        <f t="shared" si="23"/>
        <v>-4.9840912610557592E-2</v>
      </c>
      <c r="H96" s="1">
        <v>1.080838</v>
      </c>
      <c r="I96">
        <f t="shared" si="16"/>
        <v>1701</v>
      </c>
      <c r="J96" s="7">
        <v>2.1468690154107533</v>
      </c>
    </row>
    <row r="97" spans="1:10" x14ac:dyDescent="0.25">
      <c r="A97">
        <f t="shared" si="21"/>
        <v>74</v>
      </c>
      <c r="B97">
        <v>9.1733988999999991E-3</v>
      </c>
      <c r="C97">
        <v>5.3123169999999997E-2</v>
      </c>
      <c r="D97">
        <f t="shared" si="14"/>
        <v>1702</v>
      </c>
      <c r="E97" s="1">
        <f t="shared" si="20"/>
        <v>2.4869933645156093</v>
      </c>
      <c r="F97" s="6">
        <f t="shared" si="22"/>
        <v>3.0680026498633023E-2</v>
      </c>
      <c r="G97" s="6">
        <f t="shared" si="23"/>
        <v>-2.1506627598633025E-2</v>
      </c>
      <c r="H97" s="1">
        <v>1.057841</v>
      </c>
      <c r="I97">
        <f t="shared" si="16"/>
        <v>1702</v>
      </c>
      <c r="J97" s="7">
        <v>2.2137558116034985</v>
      </c>
    </row>
    <row r="98" spans="1:10" x14ac:dyDescent="0.25">
      <c r="A98">
        <f t="shared" si="21"/>
        <v>75</v>
      </c>
      <c r="B98">
        <v>-0.22881462</v>
      </c>
      <c r="C98">
        <v>5.0061427999999998E-2</v>
      </c>
      <c r="D98">
        <f t="shared" si="14"/>
        <v>1703</v>
      </c>
      <c r="E98" s="1">
        <f t="shared" si="20"/>
        <v>1.9783434967630062</v>
      </c>
      <c r="F98" s="6">
        <f t="shared" si="22"/>
        <v>-0.1963489584464389</v>
      </c>
      <c r="G98" s="6">
        <f t="shared" si="23"/>
        <v>-3.24656615535611E-2</v>
      </c>
      <c r="H98" s="1">
        <v>1.024049</v>
      </c>
      <c r="I98">
        <f t="shared" si="16"/>
        <v>1703</v>
      </c>
      <c r="J98" s="7">
        <v>1.8190994608356721</v>
      </c>
    </row>
    <row r="99" spans="1:10" x14ac:dyDescent="0.25">
      <c r="A99">
        <f t="shared" si="21"/>
        <v>76</v>
      </c>
      <c r="B99">
        <v>1.4282749000000001E-2</v>
      </c>
      <c r="C99">
        <v>5.2364910000000001E-2</v>
      </c>
      <c r="D99">
        <f t="shared" si="14"/>
        <v>1704</v>
      </c>
      <c r="E99" s="1">
        <f t="shared" si="20"/>
        <v>2.0068024324879823</v>
      </c>
      <c r="F99" s="6">
        <f t="shared" si="22"/>
        <v>-3.1394044950746963E-2</v>
      </c>
      <c r="G99" s="6">
        <f t="shared" si="23"/>
        <v>4.5676793950746961E-2</v>
      </c>
      <c r="H99" s="1">
        <v>1.071909</v>
      </c>
      <c r="I99">
        <f t="shared" si="16"/>
        <v>1704</v>
      </c>
      <c r="J99" s="7">
        <v>1.7628777023383186</v>
      </c>
    </row>
    <row r="100" spans="1:10" x14ac:dyDescent="0.25">
      <c r="A100">
        <f t="shared" si="21"/>
        <v>77</v>
      </c>
      <c r="B100">
        <v>1.2092548E-2</v>
      </c>
      <c r="C100">
        <v>5.1992565999999997E-2</v>
      </c>
      <c r="D100">
        <f t="shared" si="14"/>
        <v>1705</v>
      </c>
      <c r="E100" s="1">
        <f t="shared" si="20"/>
        <v>2.0312171075324392</v>
      </c>
      <c r="F100" s="6">
        <f t="shared" si="22"/>
        <v>2.3693204495981203E-2</v>
      </c>
      <c r="G100" s="6">
        <f t="shared" si="23"/>
        <v>-1.1600656495981201E-2</v>
      </c>
      <c r="H100" s="1">
        <v>1.0595460000000001</v>
      </c>
      <c r="I100">
        <f t="shared" si="16"/>
        <v>1705</v>
      </c>
      <c r="J100" s="7">
        <v>1.8051446669005575</v>
      </c>
    </row>
    <row r="101" spans="1:10" x14ac:dyDescent="0.25">
      <c r="A101">
        <f t="shared" si="21"/>
        <v>78</v>
      </c>
      <c r="B101">
        <v>-1.3190454000000001E-2</v>
      </c>
      <c r="C101">
        <v>5.2308923E-2</v>
      </c>
      <c r="D101">
        <f t="shared" si="14"/>
        <v>1706</v>
      </c>
      <c r="E101" s="1">
        <f t="shared" si="20"/>
        <v>2.0046003611114251</v>
      </c>
      <c r="F101" s="6">
        <f t="shared" si="22"/>
        <v>2.8644830266352759E-2</v>
      </c>
      <c r="G101" s="6">
        <f t="shared" si="23"/>
        <v>-4.183528426635276E-2</v>
      </c>
      <c r="H101" s="1">
        <v>1.0161340000000001</v>
      </c>
      <c r="I101">
        <f t="shared" si="16"/>
        <v>1706</v>
      </c>
      <c r="J101" s="7">
        <v>1.8576004360630751</v>
      </c>
    </row>
    <row r="102" spans="1:10" x14ac:dyDescent="0.25">
      <c r="A102">
        <f t="shared" si="21"/>
        <v>79</v>
      </c>
      <c r="B102">
        <v>7.5153965999999999E-3</v>
      </c>
      <c r="C102">
        <v>5.0980138000000001E-2</v>
      </c>
      <c r="D102">
        <f t="shared" si="14"/>
        <v>1707</v>
      </c>
      <c r="E102" s="1">
        <f t="shared" si="20"/>
        <v>2.0197224810378152</v>
      </c>
      <c r="F102" s="6">
        <f t="shared" si="22"/>
        <v>1.8161015235514374E-2</v>
      </c>
      <c r="G102" s="6">
        <f t="shared" si="23"/>
        <v>-1.0645618635514376E-2</v>
      </c>
      <c r="H102" s="1">
        <v>1.005374</v>
      </c>
      <c r="I102">
        <f t="shared" si="16"/>
        <v>1707</v>
      </c>
      <c r="J102" s="7">
        <v>1.8916445479973816</v>
      </c>
    </row>
    <row r="103" spans="1:10" x14ac:dyDescent="0.25">
      <c r="A103">
        <f t="shared" si="21"/>
        <v>80</v>
      </c>
      <c r="B103">
        <v>1.4754277E-2</v>
      </c>
      <c r="C103">
        <v>5.0718661999999998E-2</v>
      </c>
      <c r="D103">
        <f t="shared" si="14"/>
        <v>1708</v>
      </c>
      <c r="E103" s="1">
        <f t="shared" si="20"/>
        <v>2.0497429465269144</v>
      </c>
      <c r="F103" s="6">
        <f t="shared" si="22"/>
        <v>-1.4939499469522211E-2</v>
      </c>
      <c r="G103" s="6">
        <f t="shared" si="23"/>
        <v>2.9693776469522211E-2</v>
      </c>
      <c r="H103" s="1">
        <v>1.0356749999999999</v>
      </c>
      <c r="I103">
        <f t="shared" si="16"/>
        <v>1708</v>
      </c>
      <c r="J103" s="7">
        <v>1.8635943747549255</v>
      </c>
    </row>
    <row r="104" spans="1:10" x14ac:dyDescent="0.25">
      <c r="A104">
        <f t="shared" si="21"/>
        <v>81</v>
      </c>
      <c r="B104">
        <v>-6.6321844000000005E-2</v>
      </c>
      <c r="C104">
        <v>5.1323000000000001E-2</v>
      </c>
      <c r="D104">
        <f t="shared" si="14"/>
        <v>1709</v>
      </c>
      <c r="E104" s="1">
        <f t="shared" si="20"/>
        <v>1.9182101723150129</v>
      </c>
      <c r="F104" s="6">
        <f t="shared" si="22"/>
        <v>-0.36793638769999754</v>
      </c>
      <c r="G104" s="6">
        <f t="shared" si="23"/>
        <v>0.30161454369999752</v>
      </c>
      <c r="H104" s="1">
        <v>1.400274</v>
      </c>
      <c r="I104">
        <f t="shared" si="16"/>
        <v>1709</v>
      </c>
      <c r="J104" s="7">
        <v>1.2899077378545802</v>
      </c>
    </row>
    <row r="105" spans="1:10" x14ac:dyDescent="0.25">
      <c r="A105">
        <f t="shared" ref="A105:A120" si="24">1+A104</f>
        <v>82</v>
      </c>
      <c r="B105">
        <v>-2.7387704999999998E-2</v>
      </c>
      <c r="C105">
        <v>5.0519024000000003E-2</v>
      </c>
      <c r="D105">
        <f t="shared" si="14"/>
        <v>1710</v>
      </c>
      <c r="E105" s="1">
        <f t="shared" si="20"/>
        <v>1.8663876866997626</v>
      </c>
      <c r="F105" s="6">
        <f t="shared" ref="F105:F120" si="25">B105-G105</f>
        <v>3.4814861462312205E-2</v>
      </c>
      <c r="G105" s="6">
        <f t="shared" ref="G105:G120" si="26">LN(H105)-LN(H104)</f>
        <v>-6.2202566462312203E-2</v>
      </c>
      <c r="H105" s="1">
        <v>1.3158269999999999</v>
      </c>
      <c r="I105">
        <f t="shared" si="16"/>
        <v>1710</v>
      </c>
      <c r="J105" s="7">
        <v>1.3356065807148374</v>
      </c>
    </row>
    <row r="106" spans="1:10" x14ac:dyDescent="0.25">
      <c r="A106">
        <f t="shared" si="24"/>
        <v>83</v>
      </c>
      <c r="B106">
        <v>9.4106104999999995E-2</v>
      </c>
      <c r="C106">
        <v>5.0059040999999999E-2</v>
      </c>
      <c r="D106">
        <f t="shared" si="14"/>
        <v>1711</v>
      </c>
      <c r="E106" s="1">
        <f t="shared" si="20"/>
        <v>2.0505559455799895</v>
      </c>
      <c r="F106" s="6">
        <f t="shared" si="25"/>
        <v>0.17882091034009409</v>
      </c>
      <c r="G106" s="6">
        <f t="shared" si="26"/>
        <v>-8.4714805340094096E-2</v>
      </c>
      <c r="H106" s="1">
        <v>1.2089480000000001</v>
      </c>
      <c r="I106">
        <f t="shared" si="16"/>
        <v>1711</v>
      </c>
      <c r="J106" s="7">
        <v>1.5971271220150312</v>
      </c>
    </row>
    <row r="107" spans="1:10" x14ac:dyDescent="0.25">
      <c r="A107">
        <f t="shared" si="24"/>
        <v>84</v>
      </c>
      <c r="B107">
        <v>7.1562785000000004E-2</v>
      </c>
      <c r="C107">
        <v>4.8750636E-2</v>
      </c>
      <c r="D107">
        <f t="shared" si="14"/>
        <v>1712</v>
      </c>
      <c r="E107" s="1">
        <f t="shared" si="20"/>
        <v>2.2026776509509385</v>
      </c>
      <c r="F107" s="6">
        <f t="shared" si="25"/>
        <v>9.2097291339504075E-2</v>
      </c>
      <c r="G107" s="6">
        <f t="shared" si="26"/>
        <v>-2.0534506339504072E-2</v>
      </c>
      <c r="H107" s="1">
        <v>1.1843760000000001</v>
      </c>
      <c r="I107">
        <f t="shared" si="16"/>
        <v>1712</v>
      </c>
      <c r="J107" s="7">
        <v>1.7512043616987163</v>
      </c>
    </row>
    <row r="108" spans="1:10" x14ac:dyDescent="0.25">
      <c r="A108">
        <f t="shared" si="24"/>
        <v>85</v>
      </c>
      <c r="B108">
        <v>0.10468178</v>
      </c>
      <c r="C108">
        <v>4.7695287000000003E-2</v>
      </c>
      <c r="D108">
        <f t="shared" si="14"/>
        <v>1713</v>
      </c>
      <c r="E108" s="1">
        <f t="shared" si="20"/>
        <v>2.4457590248209407</v>
      </c>
      <c r="F108" s="6">
        <f t="shared" si="25"/>
        <v>7.8396019287216206E-2</v>
      </c>
      <c r="G108" s="6">
        <f t="shared" si="26"/>
        <v>2.6285760712783796E-2</v>
      </c>
      <c r="H108" s="1">
        <v>1.215921</v>
      </c>
      <c r="I108">
        <f t="shared" si="16"/>
        <v>1713</v>
      </c>
      <c r="J108" s="7">
        <v>1.8940166340108198</v>
      </c>
    </row>
    <row r="109" spans="1:10" x14ac:dyDescent="0.25">
      <c r="A109">
        <f t="shared" si="24"/>
        <v>86</v>
      </c>
      <c r="B109">
        <v>-8.7292720000000004E-2</v>
      </c>
      <c r="C109">
        <v>4.7019392E-2</v>
      </c>
      <c r="D109">
        <f t="shared" si="14"/>
        <v>1714</v>
      </c>
      <c r="E109" s="1">
        <f t="shared" si="20"/>
        <v>2.2413151057007794</v>
      </c>
      <c r="F109" s="6">
        <f t="shared" si="25"/>
        <v>-9.8721331712293511E-2</v>
      </c>
      <c r="G109" s="6">
        <f t="shared" si="26"/>
        <v>1.1428611712293507E-2</v>
      </c>
      <c r="H109" s="1">
        <v>1.229897</v>
      </c>
      <c r="I109">
        <f t="shared" si="16"/>
        <v>1714</v>
      </c>
      <c r="J109" s="7">
        <v>1.7159698748958971</v>
      </c>
    </row>
    <row r="110" spans="1:10" x14ac:dyDescent="0.25">
      <c r="A110">
        <f t="shared" si="24"/>
        <v>87</v>
      </c>
      <c r="B110">
        <v>-2.1754045E-2</v>
      </c>
      <c r="C110">
        <v>4.3355339999999999E-2</v>
      </c>
      <c r="D110">
        <f t="shared" si="14"/>
        <v>1715</v>
      </c>
      <c r="E110" s="1">
        <f t="shared" si="20"/>
        <v>2.1930839494587264</v>
      </c>
      <c r="F110" s="6">
        <f t="shared" si="25"/>
        <v>-3.3482730185871751E-2</v>
      </c>
      <c r="G110" s="6">
        <f t="shared" si="26"/>
        <v>1.1728685185871751E-2</v>
      </c>
      <c r="H110" s="1">
        <v>1.244407</v>
      </c>
      <c r="I110">
        <f t="shared" si="16"/>
        <v>1715</v>
      </c>
      <c r="J110" s="7">
        <v>1.6594657534608643</v>
      </c>
    </row>
    <row r="111" spans="1:10" x14ac:dyDescent="0.25">
      <c r="A111">
        <f t="shared" si="24"/>
        <v>88</v>
      </c>
      <c r="B111">
        <v>1.9755027000000001E-2</v>
      </c>
      <c r="C111">
        <v>4.2657781999999998E-2</v>
      </c>
      <c r="D111">
        <f t="shared" si="14"/>
        <v>1716</v>
      </c>
      <c r="E111" s="1">
        <f t="shared" si="20"/>
        <v>2.2368391517076311</v>
      </c>
      <c r="F111" s="6">
        <f t="shared" si="25"/>
        <v>3.4685033560251176E-2</v>
      </c>
      <c r="G111" s="6">
        <f t="shared" si="26"/>
        <v>-1.4930006560251174E-2</v>
      </c>
      <c r="H111" s="1">
        <v>1.2259659999999999</v>
      </c>
      <c r="I111">
        <f t="shared" si="16"/>
        <v>1716</v>
      </c>
      <c r="J111" s="7">
        <v>1.7180342320099051</v>
      </c>
    </row>
    <row r="112" spans="1:10" x14ac:dyDescent="0.25">
      <c r="A112">
        <f t="shared" si="24"/>
        <v>89</v>
      </c>
      <c r="B112">
        <v>5.3872939000000002E-2</v>
      </c>
      <c r="C112">
        <v>4.5828010000000002E-2</v>
      </c>
      <c r="D112">
        <f t="shared" si="14"/>
        <v>1717</v>
      </c>
      <c r="E112" s="1">
        <f t="shared" si="20"/>
        <v>2.3606493166056626</v>
      </c>
      <c r="F112" s="6">
        <f t="shared" si="25"/>
        <v>8.0816616330112168E-2</v>
      </c>
      <c r="G112" s="6">
        <f t="shared" si="26"/>
        <v>-2.6943677330112159E-2</v>
      </c>
      <c r="H112" s="1">
        <v>1.1933750000000001</v>
      </c>
      <c r="I112">
        <f t="shared" si="16"/>
        <v>1717</v>
      </c>
      <c r="J112" s="7">
        <v>1.8626447105523627</v>
      </c>
    </row>
    <row r="113" spans="1:10" x14ac:dyDescent="0.25">
      <c r="A113">
        <f t="shared" si="24"/>
        <v>90</v>
      </c>
      <c r="B113">
        <v>-1.3640352999999999E-2</v>
      </c>
      <c r="C113">
        <v>4.4490715E-2</v>
      </c>
      <c r="D113">
        <f t="shared" si="14"/>
        <v>1718</v>
      </c>
      <c r="E113" s="1">
        <f t="shared" si="20"/>
        <v>2.3286678417901019</v>
      </c>
      <c r="F113" s="6">
        <f t="shared" si="25"/>
        <v>3.8345863866140976E-3</v>
      </c>
      <c r="G113" s="6">
        <f t="shared" si="26"/>
        <v>-1.7474939386614097E-2</v>
      </c>
      <c r="H113" s="1">
        <v>1.1727020000000001</v>
      </c>
      <c r="I113">
        <f t="shared" si="16"/>
        <v>1718</v>
      </c>
      <c r="J113" s="7">
        <v>1.8698008943362645</v>
      </c>
    </row>
    <row r="114" spans="1:10" x14ac:dyDescent="0.25">
      <c r="A114">
        <f t="shared" si="24"/>
        <v>91</v>
      </c>
      <c r="B114">
        <v>1.9962624000000002E-2</v>
      </c>
      <c r="C114">
        <v>4.5094305000000001E-2</v>
      </c>
      <c r="D114">
        <f t="shared" si="14"/>
        <v>1719</v>
      </c>
      <c r="E114" s="1">
        <f t="shared" si="20"/>
        <v>2.3756212597919184</v>
      </c>
      <c r="F114" s="6">
        <f t="shared" si="25"/>
        <v>8.2737432413030505E-3</v>
      </c>
      <c r="G114" s="6">
        <f t="shared" si="26"/>
        <v>1.1688880758696951E-2</v>
      </c>
      <c r="H114" s="1">
        <v>1.18649</v>
      </c>
      <c r="I114">
        <f t="shared" si="16"/>
        <v>1719</v>
      </c>
      <c r="J114" s="7">
        <v>1.8853353221648756</v>
      </c>
    </row>
    <row r="115" spans="1:10" x14ac:dyDescent="0.25">
      <c r="A115">
        <f t="shared" si="24"/>
        <v>92</v>
      </c>
      <c r="B115">
        <v>6.8080632000000002E-2</v>
      </c>
      <c r="C115">
        <v>4.5569072000000002E-2</v>
      </c>
      <c r="D115">
        <f t="shared" si="14"/>
        <v>1720</v>
      </c>
      <c r="E115" s="1">
        <f t="shared" si="20"/>
        <v>2.5429876204773061</v>
      </c>
      <c r="F115" s="6">
        <f t="shared" si="25"/>
        <v>6.7476511068131823E-2</v>
      </c>
      <c r="G115" s="6">
        <f t="shared" si="26"/>
        <v>6.041209318681795E-4</v>
      </c>
      <c r="H115" s="1">
        <v>1.1872069999999999</v>
      </c>
      <c r="I115">
        <f t="shared" si="16"/>
        <v>1720</v>
      </c>
      <c r="J115" s="7">
        <v>2.01694140078519</v>
      </c>
    </row>
    <row r="116" spans="1:10" x14ac:dyDescent="0.25">
      <c r="A116">
        <f t="shared" si="24"/>
        <v>93</v>
      </c>
      <c r="B116">
        <v>7.7186293000000003E-2</v>
      </c>
      <c r="C116">
        <v>4.5369303999999999E-2</v>
      </c>
      <c r="D116">
        <f t="shared" si="14"/>
        <v>1721</v>
      </c>
      <c r="E116" s="1">
        <f t="shared" si="20"/>
        <v>2.7470453375127923</v>
      </c>
      <c r="F116" s="6">
        <f t="shared" si="25"/>
        <v>0.11785713884000819</v>
      </c>
      <c r="G116" s="6">
        <f t="shared" si="26"/>
        <v>-4.0670845840008185E-2</v>
      </c>
      <c r="H116" s="1">
        <v>1.139891</v>
      </c>
      <c r="I116">
        <f t="shared" si="16"/>
        <v>1721</v>
      </c>
      <c r="J116" s="7">
        <v>2.2692272266148699</v>
      </c>
    </row>
    <row r="117" spans="1:10" x14ac:dyDescent="0.25">
      <c r="A117">
        <f t="shared" si="24"/>
        <v>94</v>
      </c>
      <c r="B117">
        <v>3.7222267000000003E-2</v>
      </c>
      <c r="C117">
        <v>4.5107956999999997E-2</v>
      </c>
      <c r="D117">
        <f t="shared" si="14"/>
        <v>1722</v>
      </c>
      <c r="E117" s="1">
        <f t="shared" si="20"/>
        <v>2.8512234371189868</v>
      </c>
      <c r="F117" s="6">
        <f t="shared" si="25"/>
        <v>8.4242162940205076E-2</v>
      </c>
      <c r="G117" s="6">
        <f t="shared" si="26"/>
        <v>-4.7019895940205073E-2</v>
      </c>
      <c r="H117" s="1">
        <v>1.087534</v>
      </c>
      <c r="I117">
        <f t="shared" si="16"/>
        <v>1722</v>
      </c>
      <c r="J117" s="7">
        <v>2.4686748474642028</v>
      </c>
    </row>
    <row r="118" spans="1:10" x14ac:dyDescent="0.25">
      <c r="A118">
        <f t="shared" si="24"/>
        <v>95</v>
      </c>
      <c r="B118">
        <v>0.13663428</v>
      </c>
      <c r="C118">
        <v>4.4449453999999999E-2</v>
      </c>
      <c r="D118">
        <f t="shared" si="14"/>
        <v>1723</v>
      </c>
      <c r="E118" s="1">
        <f t="shared" si="20"/>
        <v>3.2686676596520177</v>
      </c>
      <c r="F118" s="6">
        <f t="shared" si="25"/>
        <v>0.1265695538953463</v>
      </c>
      <c r="G118" s="6">
        <f t="shared" si="26"/>
        <v>1.0064726104653685E-2</v>
      </c>
      <c r="H118" s="1">
        <v>1.098535</v>
      </c>
      <c r="I118">
        <f t="shared" si="16"/>
        <v>1723</v>
      </c>
      <c r="J118" s="7">
        <v>2.8017691629591028</v>
      </c>
    </row>
    <row r="119" spans="1:10" x14ac:dyDescent="0.25">
      <c r="A119">
        <f t="shared" si="24"/>
        <v>96</v>
      </c>
      <c r="B119">
        <v>9.6606959000000006E-2</v>
      </c>
      <c r="C119">
        <v>4.4777193999999999E-2</v>
      </c>
      <c r="D119">
        <f t="shared" si="14"/>
        <v>1724</v>
      </c>
      <c r="E119" s="1">
        <f t="shared" si="20"/>
        <v>3.6002000643554934</v>
      </c>
      <c r="F119" s="6">
        <f t="shared" si="25"/>
        <v>7.627676273389121E-2</v>
      </c>
      <c r="G119" s="6">
        <f t="shared" si="26"/>
        <v>2.0330196266108796E-2</v>
      </c>
      <c r="H119" s="1">
        <v>1.121097</v>
      </c>
      <c r="I119">
        <f t="shared" si="16"/>
        <v>1724</v>
      </c>
      <c r="J119" s="7">
        <v>3.0238408389194751</v>
      </c>
    </row>
    <row r="120" spans="1:10" x14ac:dyDescent="0.25">
      <c r="A120">
        <f t="shared" si="24"/>
        <v>97</v>
      </c>
      <c r="B120">
        <v>0.12582160000000001</v>
      </c>
      <c r="C120">
        <v>4.4488907000000001E-2</v>
      </c>
      <c r="D120">
        <f t="shared" si="14"/>
        <v>1725</v>
      </c>
      <c r="E120" s="1">
        <f t="shared" si="20"/>
        <v>4.0829142783661529</v>
      </c>
      <c r="F120" s="6">
        <f t="shared" si="25"/>
        <v>9.897438540686454E-2</v>
      </c>
      <c r="G120" s="6">
        <f t="shared" si="26"/>
        <v>2.6847214593135466E-2</v>
      </c>
      <c r="H120" s="1">
        <v>1.1516030000000002</v>
      </c>
      <c r="I120">
        <f t="shared" si="16"/>
        <v>1725</v>
      </c>
      <c r="J120" s="7">
        <v>3.3384352517249725</v>
      </c>
    </row>
    <row r="121" spans="1:10" x14ac:dyDescent="0.25">
      <c r="A121">
        <f t="shared" ref="A121:A136" si="27">1+A120</f>
        <v>98</v>
      </c>
      <c r="B121">
        <v>-5.8895445999999997E-2</v>
      </c>
      <c r="C121">
        <v>4.5364631000000002E-2</v>
      </c>
      <c r="D121">
        <f t="shared" si="14"/>
        <v>1726</v>
      </c>
      <c r="E121" s="1">
        <f t="shared" si="20"/>
        <v>3.8493933765398749</v>
      </c>
      <c r="F121" s="6">
        <f t="shared" ref="F121:F136" si="28">B121-G121</f>
        <v>-7.9962296516269765E-2</v>
      </c>
      <c r="G121" s="6">
        <f t="shared" ref="G121:G136" si="29">LN(H121)-LN(H120)</f>
        <v>2.1066850516269775E-2</v>
      </c>
      <c r="H121" s="1">
        <v>1.176121</v>
      </c>
      <c r="I121">
        <f t="shared" si="16"/>
        <v>1726</v>
      </c>
      <c r="J121" s="7">
        <v>3.0818803476557521</v>
      </c>
    </row>
    <row r="122" spans="1:10" x14ac:dyDescent="0.25">
      <c r="A122">
        <f t="shared" si="27"/>
        <v>99</v>
      </c>
      <c r="B122">
        <v>-0.1133096</v>
      </c>
      <c r="C122">
        <v>4.3631847000000001E-2</v>
      </c>
      <c r="D122">
        <f t="shared" si="14"/>
        <v>1727</v>
      </c>
      <c r="E122" s="1">
        <f t="shared" si="20"/>
        <v>3.4370239679422459</v>
      </c>
      <c r="F122" s="6">
        <f t="shared" si="28"/>
        <v>-9.7718338487416193E-2</v>
      </c>
      <c r="G122" s="6">
        <f t="shared" si="29"/>
        <v>-1.5591261512583804E-2</v>
      </c>
      <c r="H122" s="1">
        <v>1.157926</v>
      </c>
      <c r="I122">
        <f t="shared" si="16"/>
        <v>1727</v>
      </c>
      <c r="J122" s="7">
        <v>2.7949705634827962</v>
      </c>
    </row>
    <row r="123" spans="1:10" x14ac:dyDescent="0.25">
      <c r="A123">
        <f t="shared" si="27"/>
        <v>100</v>
      </c>
      <c r="B123">
        <v>-1.8600444000000001E-3</v>
      </c>
      <c r="C123">
        <v>4.3036366E-2</v>
      </c>
      <c r="D123">
        <f t="shared" si="14"/>
        <v>1728</v>
      </c>
      <c r="E123" s="1">
        <f t="shared" si="20"/>
        <v>3.430636892721239</v>
      </c>
      <c r="F123" s="6">
        <f t="shared" si="28"/>
        <v>3.2570058999699669E-2</v>
      </c>
      <c r="G123" s="6">
        <f t="shared" si="29"/>
        <v>-3.4430103399699666E-2</v>
      </c>
      <c r="H123" s="1">
        <v>1.1187370000000001</v>
      </c>
      <c r="I123">
        <f t="shared" si="16"/>
        <v>1728</v>
      </c>
      <c r="J123" s="7">
        <v>2.8875016108057756</v>
      </c>
    </row>
    <row r="124" spans="1:10" x14ac:dyDescent="0.25">
      <c r="A124">
        <f t="shared" si="27"/>
        <v>101</v>
      </c>
      <c r="B124">
        <v>1.0609311E-2</v>
      </c>
      <c r="C124">
        <v>4.2567755999999998E-2</v>
      </c>
      <c r="D124">
        <f t="shared" si="14"/>
        <v>1729</v>
      </c>
      <c r="E124" s="1">
        <f t="shared" si="20"/>
        <v>3.467227342967242</v>
      </c>
      <c r="F124" s="6">
        <f t="shared" si="28"/>
        <v>1.8172227115717369E-2</v>
      </c>
      <c r="G124" s="6">
        <f t="shared" si="29"/>
        <v>-7.5629161157173691E-3</v>
      </c>
      <c r="H124" s="1">
        <v>1.1103080000000001</v>
      </c>
      <c r="I124">
        <f t="shared" si="16"/>
        <v>1729</v>
      </c>
      <c r="J124" s="7">
        <v>2.9404536166259971</v>
      </c>
    </row>
    <row r="125" spans="1:10" x14ac:dyDescent="0.25">
      <c r="A125">
        <f t="shared" si="27"/>
        <v>102</v>
      </c>
      <c r="B125">
        <v>4.6534889000000003E-2</v>
      </c>
      <c r="C125">
        <v>4.3192121999999999E-2</v>
      </c>
      <c r="D125">
        <f t="shared" si="14"/>
        <v>1730</v>
      </c>
      <c r="E125" s="1">
        <f t="shared" si="20"/>
        <v>3.6323874323407837</v>
      </c>
      <c r="F125" s="6">
        <f t="shared" si="28"/>
        <v>9.3518718775742762E-2</v>
      </c>
      <c r="G125" s="6">
        <f t="shared" si="29"/>
        <v>-4.6983829775742759E-2</v>
      </c>
      <c r="H125" s="1">
        <v>1.059348</v>
      </c>
      <c r="I125">
        <f t="shared" si="16"/>
        <v>1730</v>
      </c>
      <c r="J125" s="7">
        <v>3.2287096866155252</v>
      </c>
    </row>
    <row r="126" spans="1:10" x14ac:dyDescent="0.25">
      <c r="A126">
        <f t="shared" si="27"/>
        <v>103</v>
      </c>
      <c r="B126">
        <v>4.8490638000000003E-2</v>
      </c>
      <c r="C126">
        <v>4.3130645000000002E-2</v>
      </c>
      <c r="D126">
        <f t="shared" si="14"/>
        <v>1731</v>
      </c>
      <c r="E126" s="1">
        <f t="shared" si="20"/>
        <v>3.812864580181142</v>
      </c>
      <c r="F126" s="6">
        <f t="shared" si="28"/>
        <v>5.0790921304479916E-2</v>
      </c>
      <c r="G126" s="6">
        <f t="shared" si="29"/>
        <v>-2.3002833044799137E-3</v>
      </c>
      <c r="H126" s="1">
        <v>1.0569139999999999</v>
      </c>
      <c r="I126">
        <f t="shared" si="16"/>
        <v>1731</v>
      </c>
      <c r="J126" s="7">
        <v>3.3969348180384231</v>
      </c>
    </row>
    <row r="127" spans="1:10" x14ac:dyDescent="0.25">
      <c r="A127">
        <f t="shared" si="27"/>
        <v>104</v>
      </c>
      <c r="B127">
        <v>-4.9832614999999997E-2</v>
      </c>
      <c r="C127">
        <v>4.3040673000000002E-2</v>
      </c>
      <c r="D127">
        <f t="shared" si="14"/>
        <v>1732</v>
      </c>
      <c r="E127" s="1">
        <f t="shared" si="20"/>
        <v>3.627516121276261</v>
      </c>
      <c r="F127" s="6">
        <f t="shared" si="28"/>
        <v>-4.2885554740153126E-2</v>
      </c>
      <c r="G127" s="6">
        <f t="shared" si="29"/>
        <v>-6.9470602598468711E-3</v>
      </c>
      <c r="H127" s="1">
        <v>1.0495969999999999</v>
      </c>
      <c r="I127">
        <f t="shared" si="16"/>
        <v>1732</v>
      </c>
      <c r="J127" s="7">
        <v>3.254334975414805</v>
      </c>
    </row>
    <row r="128" spans="1:10" x14ac:dyDescent="0.25">
      <c r="A128">
        <f t="shared" si="27"/>
        <v>105</v>
      </c>
      <c r="B128">
        <v>9.1942657999999997E-2</v>
      </c>
      <c r="C128">
        <v>3.9622488999999997E-2</v>
      </c>
      <c r="D128">
        <f t="shared" si="14"/>
        <v>1733</v>
      </c>
      <c r="E128" s="1">
        <f t="shared" si="20"/>
        <v>3.9768530196542105</v>
      </c>
      <c r="F128" s="6">
        <f t="shared" si="28"/>
        <v>8.5721558830424816E-2</v>
      </c>
      <c r="G128" s="6">
        <f t="shared" si="29"/>
        <v>6.221099169575188E-3</v>
      </c>
      <c r="H128" s="1">
        <v>1.0561469999999999</v>
      </c>
      <c r="I128">
        <f t="shared" si="16"/>
        <v>1733</v>
      </c>
      <c r="J128" s="7">
        <v>3.5456074700836275</v>
      </c>
    </row>
    <row r="129" spans="1:10" x14ac:dyDescent="0.25">
      <c r="A129">
        <f t="shared" si="27"/>
        <v>106</v>
      </c>
      <c r="B129">
        <v>-4.8365136000000003E-2</v>
      </c>
      <c r="C129">
        <v>4.2087270000000003E-2</v>
      </c>
      <c r="D129">
        <f t="shared" si="14"/>
        <v>1734</v>
      </c>
      <c r="E129" s="1">
        <f t="shared" si="20"/>
        <v>3.7890891937821922</v>
      </c>
      <c r="F129" s="6">
        <f t="shared" si="28"/>
        <v>-7.271990133474461E-2</v>
      </c>
      <c r="G129" s="6">
        <f t="shared" si="29"/>
        <v>2.4354765334744607E-2</v>
      </c>
      <c r="H129" s="1">
        <v>1.082185</v>
      </c>
      <c r="I129">
        <f t="shared" si="16"/>
        <v>1734</v>
      </c>
      <c r="J129" s="7">
        <v>3.2969229815435668</v>
      </c>
    </row>
    <row r="130" spans="1:10" x14ac:dyDescent="0.25">
      <c r="A130">
        <f t="shared" si="27"/>
        <v>107</v>
      </c>
      <c r="B130">
        <v>4.1044656999999998E-2</v>
      </c>
      <c r="C130">
        <v>4.4448316000000002E-2</v>
      </c>
      <c r="D130">
        <f t="shared" si="14"/>
        <v>1735</v>
      </c>
      <c r="E130" s="1">
        <f t="shared" si="20"/>
        <v>3.9478468497019339</v>
      </c>
      <c r="F130" s="6">
        <f t="shared" si="28"/>
        <v>3.3729847291747425E-2</v>
      </c>
      <c r="G130" s="6">
        <f t="shared" si="29"/>
        <v>7.3148097082525732E-3</v>
      </c>
      <c r="H130" s="1">
        <v>1.09013</v>
      </c>
      <c r="I130">
        <f t="shared" si="16"/>
        <v>1735</v>
      </c>
      <c r="J130" s="7">
        <v>3.4100244144951262</v>
      </c>
    </row>
    <row r="131" spans="1:10" x14ac:dyDescent="0.25">
      <c r="A131">
        <f t="shared" si="27"/>
        <v>108</v>
      </c>
      <c r="B131">
        <v>3.8478242000000003E-2</v>
      </c>
      <c r="C131">
        <v>4.4327060000000001E-2</v>
      </c>
      <c r="D131">
        <f t="shared" si="14"/>
        <v>1736</v>
      </c>
      <c r="E131" s="1">
        <f t="shared" si="20"/>
        <v>4.1027134461882051</v>
      </c>
      <c r="F131" s="6">
        <f t="shared" si="28"/>
        <v>1.4173440856672166E-2</v>
      </c>
      <c r="G131" s="6">
        <f t="shared" si="29"/>
        <v>2.4304801143327837E-2</v>
      </c>
      <c r="H131" s="1">
        <v>1.1169499999999999</v>
      </c>
      <c r="I131">
        <f t="shared" si="16"/>
        <v>1736</v>
      </c>
      <c r="J131" s="7">
        <v>3.4587003316117912</v>
      </c>
    </row>
    <row r="132" spans="1:10" x14ac:dyDescent="0.25">
      <c r="A132">
        <f t="shared" si="27"/>
        <v>109</v>
      </c>
      <c r="B132">
        <v>-2.7028355E-2</v>
      </c>
      <c r="C132">
        <v>4.4473961999999999E-2</v>
      </c>
      <c r="D132">
        <f t="shared" si="14"/>
        <v>1737</v>
      </c>
      <c r="E132" s="1">
        <f t="shared" si="20"/>
        <v>3.9933090217176934</v>
      </c>
      <c r="F132" s="6">
        <f t="shared" si="28"/>
        <v>-3.1844172160939585E-2</v>
      </c>
      <c r="G132" s="6">
        <f t="shared" si="29"/>
        <v>4.8158171609395811E-3</v>
      </c>
      <c r="H132" s="1">
        <v>1.122342</v>
      </c>
      <c r="I132">
        <f t="shared" si="16"/>
        <v>1737</v>
      </c>
      <c r="J132" s="7">
        <v>3.3502960653272358</v>
      </c>
    </row>
    <row r="133" spans="1:10" x14ac:dyDescent="0.25">
      <c r="A133">
        <f t="shared" si="27"/>
        <v>110</v>
      </c>
      <c r="B133">
        <v>-7.2271801999999998E-3</v>
      </c>
      <c r="C133">
        <v>4.4005219999999998E-2</v>
      </c>
      <c r="D133">
        <f t="shared" si="14"/>
        <v>1738</v>
      </c>
      <c r="E133" s="1">
        <f t="shared" si="20"/>
        <v>3.9645526965622579</v>
      </c>
      <c r="F133" s="6">
        <f t="shared" si="28"/>
        <v>1.34776646500929E-2</v>
      </c>
      <c r="G133" s="6">
        <f t="shared" si="29"/>
        <v>-2.0704844850092899E-2</v>
      </c>
      <c r="H133" s="1">
        <v>1.099343</v>
      </c>
      <c r="I133">
        <f t="shared" si="16"/>
        <v>1738</v>
      </c>
      <c r="J133" s="7">
        <v>3.3957558901750842</v>
      </c>
    </row>
    <row r="134" spans="1:10" x14ac:dyDescent="0.25">
      <c r="A134">
        <f t="shared" si="27"/>
        <v>111</v>
      </c>
      <c r="B134">
        <v>-3.5831653999999998E-2</v>
      </c>
      <c r="C134">
        <v>4.4079134999999998E-2</v>
      </c>
      <c r="D134">
        <f t="shared" ref="D134:D197" si="30">1+D133</f>
        <v>1739</v>
      </c>
      <c r="E134" s="1">
        <f t="shared" si="20"/>
        <v>3.8250111478697368</v>
      </c>
      <c r="F134" s="6">
        <f t="shared" si="28"/>
        <v>-6.5998498701536151E-2</v>
      </c>
      <c r="G134" s="6">
        <f t="shared" si="29"/>
        <v>3.0166844701536147E-2</v>
      </c>
      <c r="H134" s="1">
        <v>1.1330119999999999</v>
      </c>
      <c r="I134">
        <f t="shared" ref="I134:I197" si="31">1+I133</f>
        <v>1739</v>
      </c>
      <c r="J134" s="7">
        <v>3.1788766688320336</v>
      </c>
    </row>
    <row r="135" spans="1:10" x14ac:dyDescent="0.25">
      <c r="A135">
        <f t="shared" si="27"/>
        <v>112</v>
      </c>
      <c r="B135">
        <v>-7.4878170000000003E-4</v>
      </c>
      <c r="C135">
        <v>4.3984949000000002E-2</v>
      </c>
      <c r="D135">
        <f t="shared" si="30"/>
        <v>1740</v>
      </c>
      <c r="E135" s="1">
        <f t="shared" si="20"/>
        <v>3.8221481215445441</v>
      </c>
      <c r="F135" s="6">
        <f t="shared" si="28"/>
        <v>-0.11179788059159546</v>
      </c>
      <c r="G135" s="6">
        <f t="shared" si="29"/>
        <v>0.11104909889159545</v>
      </c>
      <c r="H135" s="1">
        <v>1.266084</v>
      </c>
      <c r="I135">
        <f t="shared" si="31"/>
        <v>1740</v>
      </c>
      <c r="J135" s="7">
        <v>2.8426309238917638</v>
      </c>
    </row>
    <row r="136" spans="1:10" x14ac:dyDescent="0.25">
      <c r="A136">
        <f t="shared" si="27"/>
        <v>113</v>
      </c>
      <c r="B136">
        <v>-8.9509267000000003E-2</v>
      </c>
      <c r="C136">
        <v>4.4867846000000003E-2</v>
      </c>
      <c r="D136">
        <f t="shared" si="30"/>
        <v>1741</v>
      </c>
      <c r="E136" s="1">
        <f t="shared" si="20"/>
        <v>3.4948950025651802</v>
      </c>
      <c r="F136" s="6">
        <f t="shared" si="28"/>
        <v>-0.11048382102742324</v>
      </c>
      <c r="G136" s="6">
        <f t="shared" si="29"/>
        <v>2.0974554027423237E-2</v>
      </c>
      <c r="H136" s="1">
        <v>1.2929200000000001</v>
      </c>
      <c r="I136">
        <f t="shared" si="31"/>
        <v>1741</v>
      </c>
      <c r="J136" s="7">
        <v>2.5452940509361195</v>
      </c>
    </row>
    <row r="137" spans="1:10" x14ac:dyDescent="0.25">
      <c r="A137">
        <f t="shared" ref="A137:A152" si="32">1+A136</f>
        <v>114</v>
      </c>
      <c r="B137">
        <v>-0.18306637000000001</v>
      </c>
      <c r="C137">
        <v>4.5382026999999998E-2</v>
      </c>
      <c r="D137">
        <f t="shared" si="30"/>
        <v>1742</v>
      </c>
      <c r="E137" s="1">
        <f t="shared" si="20"/>
        <v>2.910244106469714</v>
      </c>
      <c r="F137" s="6">
        <f t="shared" ref="F137:F152" si="33">B137-G137</f>
        <v>-8.1060401951909222E-2</v>
      </c>
      <c r="G137" s="6">
        <f t="shared" ref="G137:G152" si="34">LN(H137)-LN(H136)</f>
        <v>-0.10200596804809078</v>
      </c>
      <c r="H137" s="1">
        <v>1.167538</v>
      </c>
      <c r="I137">
        <f t="shared" si="31"/>
        <v>1742</v>
      </c>
      <c r="J137" s="7">
        <v>2.3471123421962781</v>
      </c>
    </row>
    <row r="138" spans="1:10" x14ac:dyDescent="0.25">
      <c r="A138">
        <f t="shared" si="32"/>
        <v>115</v>
      </c>
      <c r="B138">
        <v>-0.12656955</v>
      </c>
      <c r="C138">
        <v>4.5639554999999998E-2</v>
      </c>
      <c r="D138">
        <f t="shared" si="30"/>
        <v>1743</v>
      </c>
      <c r="E138" s="1">
        <f t="shared" si="20"/>
        <v>2.5642535254477328</v>
      </c>
      <c r="F138" s="6">
        <f t="shared" si="33"/>
        <v>-7.0703720966499836E-2</v>
      </c>
      <c r="G138" s="6">
        <f t="shared" si="34"/>
        <v>-5.5865829033500167E-2</v>
      </c>
      <c r="H138" s="1">
        <v>1.104101</v>
      </c>
      <c r="I138">
        <f t="shared" si="31"/>
        <v>1743</v>
      </c>
      <c r="J138" s="7">
        <v>2.1868935380273209</v>
      </c>
    </row>
    <row r="139" spans="1:10" x14ac:dyDescent="0.25">
      <c r="A139">
        <f t="shared" si="32"/>
        <v>116</v>
      </c>
      <c r="B139">
        <v>-6.5083279999999999E-3</v>
      </c>
      <c r="C139">
        <v>4.5212339999999997E-2</v>
      </c>
      <c r="D139">
        <f t="shared" si="30"/>
        <v>1744</v>
      </c>
      <c r="E139" s="1">
        <f t="shared" si="20"/>
        <v>2.5476187135535096</v>
      </c>
      <c r="F139" s="6">
        <f t="shared" si="33"/>
        <v>9.5855108002084119E-3</v>
      </c>
      <c r="G139" s="6">
        <f t="shared" si="34"/>
        <v>-1.6093838800208413E-2</v>
      </c>
      <c r="H139" s="1">
        <v>1.0864739999999999</v>
      </c>
      <c r="I139">
        <f t="shared" si="31"/>
        <v>1744</v>
      </c>
      <c r="J139" s="7">
        <v>2.2079568195333503</v>
      </c>
    </row>
    <row r="140" spans="1:10" x14ac:dyDescent="0.25">
      <c r="A140">
        <f t="shared" si="32"/>
        <v>117</v>
      </c>
      <c r="B140">
        <v>0.23296658000000001</v>
      </c>
      <c r="C140">
        <v>4.2315828999999999E-2</v>
      </c>
      <c r="D140">
        <f t="shared" si="30"/>
        <v>1745</v>
      </c>
      <c r="E140" s="1">
        <f t="shared" si="20"/>
        <v>3.2159592012250222</v>
      </c>
      <c r="F140" s="6">
        <f t="shared" si="33"/>
        <v>9.131606293697303E-2</v>
      </c>
      <c r="G140" s="6">
        <f t="shared" si="34"/>
        <v>0.14165051706302698</v>
      </c>
      <c r="H140" s="1">
        <v>1.2518070000000001</v>
      </c>
      <c r="I140">
        <f t="shared" si="31"/>
        <v>1745</v>
      </c>
      <c r="J140" s="7">
        <v>2.4190711272944068</v>
      </c>
    </row>
    <row r="141" spans="1:10" x14ac:dyDescent="0.25">
      <c r="A141">
        <f t="shared" si="32"/>
        <v>118</v>
      </c>
      <c r="B141">
        <v>5.3738153999999998E-4</v>
      </c>
      <c r="C141">
        <v>4.4355157999999999E-2</v>
      </c>
      <c r="D141">
        <f t="shared" si="30"/>
        <v>1746</v>
      </c>
      <c r="E141" s="1">
        <f t="shared" si="20"/>
        <v>3.2176878627669545</v>
      </c>
      <c r="F141" s="6">
        <f t="shared" si="33"/>
        <v>-3.3919426384407335E-2</v>
      </c>
      <c r="G141" s="6">
        <f t="shared" si="34"/>
        <v>3.4456807924407334E-2</v>
      </c>
      <c r="H141" s="1">
        <v>1.2956919999999998</v>
      </c>
      <c r="I141">
        <f t="shared" si="31"/>
        <v>1746</v>
      </c>
      <c r="J141" s="7">
        <v>2.3383936245727677</v>
      </c>
    </row>
    <row r="142" spans="1:10" x14ac:dyDescent="0.25">
      <c r="A142">
        <f t="shared" si="32"/>
        <v>119</v>
      </c>
      <c r="B142">
        <v>-2.8377559E-2</v>
      </c>
      <c r="C142">
        <v>4.4351837999999998E-2</v>
      </c>
      <c r="D142">
        <f t="shared" si="30"/>
        <v>1747</v>
      </c>
      <c r="E142" s="1">
        <f t="shared" si="20"/>
        <v>3.1276611461841064</v>
      </c>
      <c r="F142" s="6">
        <f t="shared" si="33"/>
        <v>-4.4889501888642269E-2</v>
      </c>
      <c r="G142" s="6">
        <f t="shared" si="34"/>
        <v>1.6511942888642273E-2</v>
      </c>
      <c r="H142" s="1">
        <v>1.3172640000000002</v>
      </c>
      <c r="I142">
        <f t="shared" si="31"/>
        <v>1747</v>
      </c>
      <c r="J142" s="7">
        <v>2.2357454486271551</v>
      </c>
    </row>
    <row r="143" spans="1:10" x14ac:dyDescent="0.25">
      <c r="A143">
        <f t="shared" si="32"/>
        <v>120</v>
      </c>
      <c r="B143">
        <v>-4.829903E-2</v>
      </c>
      <c r="C143">
        <v>4.4436855999999997E-2</v>
      </c>
      <c r="D143">
        <f t="shared" si="30"/>
        <v>1748</v>
      </c>
      <c r="E143" s="1">
        <f t="shared" si="20"/>
        <v>2.9801882140200693</v>
      </c>
      <c r="F143" s="6">
        <f t="shared" si="33"/>
        <v>-2.0899844937066876E-2</v>
      </c>
      <c r="G143" s="6">
        <f t="shared" si="34"/>
        <v>-2.7399185062933124E-2</v>
      </c>
      <c r="H143" s="1">
        <v>1.2816620000000001</v>
      </c>
      <c r="I143">
        <f t="shared" si="31"/>
        <v>1748</v>
      </c>
      <c r="J143" s="7">
        <v>2.1895036221375035</v>
      </c>
    </row>
    <row r="144" spans="1:10" x14ac:dyDescent="0.25">
      <c r="A144">
        <f t="shared" si="32"/>
        <v>121</v>
      </c>
      <c r="B144">
        <v>-6.7707789000000004E-2</v>
      </c>
      <c r="C144">
        <v>4.3516840000000001E-2</v>
      </c>
      <c r="D144">
        <f t="shared" si="30"/>
        <v>1749</v>
      </c>
      <c r="E144" s="1">
        <f t="shared" si="20"/>
        <v>2.7850857659825317</v>
      </c>
      <c r="F144" s="6">
        <f t="shared" si="33"/>
        <v>-2.5625633415894675E-2</v>
      </c>
      <c r="G144" s="6">
        <f t="shared" si="34"/>
        <v>-4.208215558410533E-2</v>
      </c>
      <c r="H144" s="1">
        <v>1.2288460000000001</v>
      </c>
      <c r="I144">
        <f t="shared" si="31"/>
        <v>1749</v>
      </c>
      <c r="J144" s="7">
        <v>2.1341089974401162</v>
      </c>
    </row>
    <row r="145" spans="1:10" x14ac:dyDescent="0.25">
      <c r="A145">
        <f t="shared" si="32"/>
        <v>122</v>
      </c>
      <c r="B145">
        <v>-9.6138901999999998E-2</v>
      </c>
      <c r="C145">
        <v>4.2811259999999997E-2</v>
      </c>
      <c r="D145">
        <f t="shared" si="30"/>
        <v>1750</v>
      </c>
      <c r="E145" s="1">
        <f t="shared" si="20"/>
        <v>2.5297987815441227</v>
      </c>
      <c r="F145" s="6">
        <f t="shared" si="33"/>
        <v>-5.6439316086052072E-2</v>
      </c>
      <c r="G145" s="6">
        <f t="shared" si="34"/>
        <v>-3.9699585913947927E-2</v>
      </c>
      <c r="H145" s="1">
        <v>1.181017</v>
      </c>
      <c r="I145">
        <f t="shared" si="31"/>
        <v>1750</v>
      </c>
      <c r="J145" s="7">
        <v>2.0169972833160075</v>
      </c>
    </row>
    <row r="146" spans="1:10" x14ac:dyDescent="0.25">
      <c r="A146">
        <f t="shared" si="32"/>
        <v>123</v>
      </c>
      <c r="B146">
        <v>0.16801611999999999</v>
      </c>
      <c r="C146">
        <v>4.1960778999999997E-2</v>
      </c>
      <c r="D146">
        <f t="shared" si="30"/>
        <v>1751</v>
      </c>
      <c r="E146" s="1">
        <f t="shared" si="20"/>
        <v>2.9926398372261191</v>
      </c>
      <c r="F146" s="6">
        <f t="shared" si="33"/>
        <v>0.15639566832375446</v>
      </c>
      <c r="G146" s="6">
        <f t="shared" si="34"/>
        <v>1.1620451676245536E-2</v>
      </c>
      <c r="H146" s="1">
        <v>1.1948210000000001</v>
      </c>
      <c r="I146">
        <f t="shared" si="31"/>
        <v>1751</v>
      </c>
      <c r="J146" s="7">
        <v>2.3584522565642994</v>
      </c>
    </row>
    <row r="147" spans="1:10" x14ac:dyDescent="0.25">
      <c r="A147">
        <f t="shared" si="32"/>
        <v>124</v>
      </c>
      <c r="B147">
        <v>7.5746361999999998E-2</v>
      </c>
      <c r="C147">
        <v>4.1227938999999998E-2</v>
      </c>
      <c r="D147">
        <f t="shared" si="30"/>
        <v>1752</v>
      </c>
      <c r="E147" s="1">
        <f t="shared" si="20"/>
        <v>3.2281275026505036</v>
      </c>
      <c r="F147" s="6">
        <f t="shared" si="33"/>
        <v>7.0683127675411336E-2</v>
      </c>
      <c r="G147" s="6">
        <f t="shared" si="34"/>
        <v>5.0632343245886613E-3</v>
      </c>
      <c r="H147" s="1">
        <v>1.2008859999999999</v>
      </c>
      <c r="I147">
        <f t="shared" si="31"/>
        <v>1752</v>
      </c>
      <c r="J147" s="7">
        <v>2.5311878742793334</v>
      </c>
    </row>
    <row r="148" spans="1:10" x14ac:dyDescent="0.25">
      <c r="A148">
        <f t="shared" si="32"/>
        <v>125</v>
      </c>
      <c r="B148">
        <v>2.6825756999999999E-2</v>
      </c>
      <c r="C148">
        <v>4.1912175000000003E-2</v>
      </c>
      <c r="D148">
        <f t="shared" si="30"/>
        <v>1753</v>
      </c>
      <c r="E148" s="1">
        <f t="shared" si="20"/>
        <v>3.3158964373562387</v>
      </c>
      <c r="F148" s="6">
        <f t="shared" si="33"/>
        <v>6.2635018865403874E-2</v>
      </c>
      <c r="G148" s="6">
        <f t="shared" si="34"/>
        <v>-3.5809261865403869E-2</v>
      </c>
      <c r="H148" s="1">
        <v>1.158644</v>
      </c>
      <c r="I148">
        <f t="shared" si="31"/>
        <v>1753</v>
      </c>
      <c r="J148" s="7">
        <v>2.6947992908310479</v>
      </c>
    </row>
    <row r="149" spans="1:10" x14ac:dyDescent="0.25">
      <c r="A149">
        <f t="shared" si="32"/>
        <v>126</v>
      </c>
      <c r="B149">
        <v>7.8897498999999996E-2</v>
      </c>
      <c r="C149">
        <v>4.1171335000000003E-2</v>
      </c>
      <c r="D149">
        <f t="shared" si="30"/>
        <v>1754</v>
      </c>
      <c r="E149" s="1">
        <f t="shared" si="20"/>
        <v>3.5881096523672027</v>
      </c>
      <c r="F149" s="6">
        <f t="shared" si="33"/>
        <v>0.11116963788943247</v>
      </c>
      <c r="G149" s="6">
        <f t="shared" si="34"/>
        <v>-3.2272138889432478E-2</v>
      </c>
      <c r="H149" s="1">
        <v>1.1218490000000001</v>
      </c>
      <c r="I149">
        <f t="shared" si="31"/>
        <v>1754</v>
      </c>
      <c r="J149" s="7">
        <v>3.011665851877483</v>
      </c>
    </row>
    <row r="150" spans="1:10" x14ac:dyDescent="0.25">
      <c r="A150">
        <f t="shared" si="32"/>
        <v>127</v>
      </c>
      <c r="B150">
        <v>-7.1810742999999996E-2</v>
      </c>
      <c r="C150">
        <v>4.1220528999999999E-2</v>
      </c>
      <c r="D150">
        <f t="shared" si="30"/>
        <v>1755</v>
      </c>
      <c r="E150" s="1">
        <f t="shared" si="20"/>
        <v>3.3394788490313103</v>
      </c>
      <c r="F150" s="6">
        <f t="shared" si="33"/>
        <v>-0.10515856124751032</v>
      </c>
      <c r="G150" s="6">
        <f t="shared" si="34"/>
        <v>3.3347818247510319E-2</v>
      </c>
      <c r="H150" s="1">
        <v>1.159891</v>
      </c>
      <c r="I150">
        <f t="shared" si="31"/>
        <v>1755</v>
      </c>
      <c r="J150" s="7">
        <v>2.7110467192491692</v>
      </c>
    </row>
    <row r="151" spans="1:10" x14ac:dyDescent="0.25">
      <c r="A151">
        <f t="shared" si="32"/>
        <v>128</v>
      </c>
      <c r="B151">
        <v>-6.6966809000000002E-2</v>
      </c>
      <c r="C151">
        <v>4.1058454000000001E-2</v>
      </c>
      <c r="D151">
        <f t="shared" si="30"/>
        <v>1756</v>
      </c>
      <c r="E151" s="1">
        <f t="shared" si="20"/>
        <v>3.1231682539369716</v>
      </c>
      <c r="F151" s="6">
        <f t="shared" si="33"/>
        <v>-0.13108327255399688</v>
      </c>
      <c r="G151" s="6">
        <f t="shared" si="34"/>
        <v>6.4116463553996861E-2</v>
      </c>
      <c r="H151" s="1">
        <v>1.2366950000000001</v>
      </c>
      <c r="I151">
        <f t="shared" si="31"/>
        <v>1756</v>
      </c>
      <c r="J151" s="7">
        <v>2.3779803405885169</v>
      </c>
    </row>
    <row r="152" spans="1:10" x14ac:dyDescent="0.25">
      <c r="A152">
        <f t="shared" si="32"/>
        <v>129</v>
      </c>
      <c r="B152">
        <v>-2.5027772E-2</v>
      </c>
      <c r="C152">
        <v>4.0802885999999997E-2</v>
      </c>
      <c r="D152">
        <f t="shared" si="30"/>
        <v>1757</v>
      </c>
      <c r="E152" s="1">
        <f t="shared" ref="E152:E215" si="35">EXP(LN(E151)+B152)</f>
        <v>3.0459723610778711</v>
      </c>
      <c r="F152" s="6">
        <f t="shared" si="33"/>
        <v>-0.11129333546020279</v>
      </c>
      <c r="G152" s="6">
        <f t="shared" si="34"/>
        <v>8.6265563460202782E-2</v>
      </c>
      <c r="H152" s="1">
        <v>1.3481160000000001</v>
      </c>
      <c r="I152">
        <f t="shared" si="31"/>
        <v>1757</v>
      </c>
      <c r="J152" s="7">
        <v>2.1275225816275172</v>
      </c>
    </row>
    <row r="153" spans="1:10" x14ac:dyDescent="0.25">
      <c r="A153">
        <f t="shared" ref="A153:A168" si="36">1+A152</f>
        <v>130</v>
      </c>
      <c r="B153">
        <v>-3.3525503999999998E-2</v>
      </c>
      <c r="C153">
        <v>4.0507045999999998E-2</v>
      </c>
      <c r="D153">
        <f t="shared" si="30"/>
        <v>1758</v>
      </c>
      <c r="E153" s="1">
        <f t="shared" si="35"/>
        <v>2.9455474070564183</v>
      </c>
      <c r="F153" s="6">
        <f t="shared" ref="F153:F168" si="37">B153-G153</f>
        <v>4.6037328347659917E-3</v>
      </c>
      <c r="G153" s="6">
        <f t="shared" ref="G153:G168" si="38">LN(H153)-LN(H152)</f>
        <v>-3.8129236834765989E-2</v>
      </c>
      <c r="H153" s="1">
        <v>1.2976810000000001</v>
      </c>
      <c r="I153">
        <f t="shared" si="31"/>
        <v>1758</v>
      </c>
      <c r="J153" s="7">
        <v>2.1373397075668117</v>
      </c>
    </row>
    <row r="154" spans="1:10" x14ac:dyDescent="0.25">
      <c r="A154">
        <f t="shared" si="36"/>
        <v>131</v>
      </c>
      <c r="B154">
        <v>1.990136E-2</v>
      </c>
      <c r="C154">
        <v>3.8514257000000003E-2</v>
      </c>
      <c r="D154">
        <f t="shared" si="30"/>
        <v>1759</v>
      </c>
      <c r="E154" s="1">
        <f t="shared" si="35"/>
        <v>3.0047550081389032</v>
      </c>
      <c r="F154" s="6">
        <f t="shared" si="37"/>
        <v>0.10245199857531503</v>
      </c>
      <c r="G154" s="6">
        <f t="shared" si="38"/>
        <v>-8.2550638575315027E-2</v>
      </c>
      <c r="H154" s="1">
        <v>1.1948590000000001</v>
      </c>
      <c r="I154">
        <f t="shared" si="31"/>
        <v>1759</v>
      </c>
      <c r="J154" s="7">
        <v>2.367924722377988</v>
      </c>
    </row>
    <row r="155" spans="1:10" x14ac:dyDescent="0.25">
      <c r="A155">
        <f t="shared" si="36"/>
        <v>132</v>
      </c>
      <c r="B155">
        <v>-7.1586603000000004E-3</v>
      </c>
      <c r="C155">
        <v>4.0215994999999997E-2</v>
      </c>
      <c r="D155">
        <f t="shared" si="30"/>
        <v>1760</v>
      </c>
      <c r="E155" s="1">
        <f t="shared" si="35"/>
        <v>2.9833217958251592</v>
      </c>
      <c r="F155" s="6">
        <f t="shared" si="37"/>
        <v>1.5166623413498038E-2</v>
      </c>
      <c r="G155" s="6">
        <f t="shared" si="38"/>
        <v>-2.232528371349804E-2</v>
      </c>
      <c r="H155" s="1">
        <v>1.168479</v>
      </c>
      <c r="I155">
        <f t="shared" si="31"/>
        <v>1760</v>
      </c>
      <c r="J155" s="7">
        <v>2.4041118696673398</v>
      </c>
    </row>
    <row r="156" spans="1:10" x14ac:dyDescent="0.25">
      <c r="A156">
        <f t="shared" si="36"/>
        <v>133</v>
      </c>
      <c r="B156">
        <v>2.3064701999999999E-2</v>
      </c>
      <c r="C156">
        <v>4.0432871000000002E-2</v>
      </c>
      <c r="D156">
        <f t="shared" si="30"/>
        <v>1761</v>
      </c>
      <c r="E156" s="1">
        <f t="shared" si="35"/>
        <v>3.0529308947143723</v>
      </c>
      <c r="F156" s="6">
        <f t="shared" si="37"/>
        <v>-8.3656900478769544E-3</v>
      </c>
      <c r="G156" s="6">
        <f t="shared" si="38"/>
        <v>3.1430392047876954E-2</v>
      </c>
      <c r="H156" s="1">
        <v>1.2057880000000001</v>
      </c>
      <c r="I156">
        <f t="shared" si="31"/>
        <v>1761</v>
      </c>
      <c r="J156" s="7">
        <v>2.3840837064335987</v>
      </c>
    </row>
    <row r="157" spans="1:10" x14ac:dyDescent="0.25">
      <c r="A157">
        <f t="shared" si="36"/>
        <v>134</v>
      </c>
      <c r="B157">
        <v>4.3395337999999999E-2</v>
      </c>
      <c r="C157">
        <v>4.0259899000000002E-2</v>
      </c>
      <c r="D157">
        <f t="shared" si="30"/>
        <v>1762</v>
      </c>
      <c r="E157" s="1">
        <f t="shared" si="35"/>
        <v>3.188330470421378</v>
      </c>
      <c r="F157" s="6">
        <f t="shared" si="37"/>
        <v>-1.1880930945828268E-2</v>
      </c>
      <c r="G157" s="6">
        <f t="shared" si="38"/>
        <v>5.5276268945828266E-2</v>
      </c>
      <c r="H157" s="1">
        <v>1.274316</v>
      </c>
      <c r="I157">
        <f t="shared" si="31"/>
        <v>1762</v>
      </c>
      <c r="J157" s="7">
        <v>2.3559261726233012</v>
      </c>
    </row>
    <row r="158" spans="1:10" x14ac:dyDescent="0.25">
      <c r="A158">
        <f t="shared" si="36"/>
        <v>135</v>
      </c>
      <c r="B158">
        <v>4.2925423999999997E-2</v>
      </c>
      <c r="C158">
        <v>3.7470995E-2</v>
      </c>
      <c r="D158">
        <f t="shared" si="30"/>
        <v>1763</v>
      </c>
      <c r="E158" s="1">
        <f t="shared" si="35"/>
        <v>3.3281707884598632</v>
      </c>
      <c r="F158" s="6">
        <f t="shared" si="37"/>
        <v>6.3198343516623179E-2</v>
      </c>
      <c r="G158" s="6">
        <f t="shared" si="38"/>
        <v>-2.0272919516623189E-2</v>
      </c>
      <c r="H158" s="1">
        <v>1.248742</v>
      </c>
      <c r="I158">
        <f t="shared" si="31"/>
        <v>1763</v>
      </c>
      <c r="J158" s="7">
        <v>2.5096223230470547</v>
      </c>
    </row>
    <row r="159" spans="1:10" x14ac:dyDescent="0.25">
      <c r="A159">
        <f t="shared" si="36"/>
        <v>136</v>
      </c>
      <c r="B159">
        <v>7.3914265000000007E-2</v>
      </c>
      <c r="C159">
        <v>3.8700113000000001E-2</v>
      </c>
      <c r="D159">
        <f t="shared" si="30"/>
        <v>1764</v>
      </c>
      <c r="E159" s="1">
        <f t="shared" si="35"/>
        <v>3.5834897112063309</v>
      </c>
      <c r="F159" s="6">
        <f t="shared" si="37"/>
        <v>0.1085577485872859</v>
      </c>
      <c r="G159" s="6">
        <f t="shared" si="38"/>
        <v>-3.4643483587285889E-2</v>
      </c>
      <c r="H159" s="1">
        <v>1.2062220000000001</v>
      </c>
      <c r="I159">
        <f t="shared" si="31"/>
        <v>1764</v>
      </c>
      <c r="J159" s="7">
        <v>2.7973989010158182</v>
      </c>
    </row>
    <row r="160" spans="1:10" x14ac:dyDescent="0.25">
      <c r="A160">
        <f t="shared" si="36"/>
        <v>137</v>
      </c>
      <c r="B160">
        <v>9.2106489999999996E-3</v>
      </c>
      <c r="C160">
        <v>3.9495886000000001E-2</v>
      </c>
      <c r="D160">
        <f t="shared" si="30"/>
        <v>1765</v>
      </c>
      <c r="E160" s="1">
        <f t="shared" si="35"/>
        <v>3.6166484494599849</v>
      </c>
      <c r="F160" s="6">
        <f t="shared" si="37"/>
        <v>1.4352253622449114E-2</v>
      </c>
      <c r="G160" s="6">
        <f t="shared" si="38"/>
        <v>-5.1416046224491141E-3</v>
      </c>
      <c r="H160" s="1">
        <v>1.2000360000000001</v>
      </c>
      <c r="I160">
        <f t="shared" si="31"/>
        <v>1765</v>
      </c>
      <c r="J160" s="7">
        <v>2.8378373770098761</v>
      </c>
    </row>
    <row r="161" spans="1:10" x14ac:dyDescent="0.25">
      <c r="A161">
        <f t="shared" si="36"/>
        <v>138</v>
      </c>
      <c r="B161">
        <v>-1.2113445E-2</v>
      </c>
      <c r="C161">
        <v>3.9630104999999999E-2</v>
      </c>
      <c r="D161">
        <f t="shared" si="30"/>
        <v>1766</v>
      </c>
      <c r="E161" s="1">
        <f t="shared" si="35"/>
        <v>3.5731026546533449</v>
      </c>
      <c r="F161" s="6">
        <f t="shared" si="37"/>
        <v>-4.5237717982150039E-2</v>
      </c>
      <c r="G161" s="6">
        <f t="shared" si="38"/>
        <v>3.3124272982150038E-2</v>
      </c>
      <c r="H161" s="1">
        <v>1.2404519999999999</v>
      </c>
      <c r="I161">
        <f t="shared" si="31"/>
        <v>1766</v>
      </c>
      <c r="J161" s="7">
        <v>2.7123205422645689</v>
      </c>
    </row>
    <row r="162" spans="1:10" x14ac:dyDescent="0.25">
      <c r="A162">
        <f t="shared" si="36"/>
        <v>139</v>
      </c>
      <c r="B162">
        <v>-0.20607542000000001</v>
      </c>
      <c r="C162">
        <v>4.067991E-2</v>
      </c>
      <c r="D162">
        <f t="shared" si="30"/>
        <v>1767</v>
      </c>
      <c r="E162" s="1">
        <f t="shared" si="35"/>
        <v>2.9076898190751135</v>
      </c>
      <c r="F162" s="6">
        <f t="shared" si="37"/>
        <v>-0.2205336343205021</v>
      </c>
      <c r="G162" s="6">
        <f t="shared" si="38"/>
        <v>1.4458214320502094E-2</v>
      </c>
      <c r="H162" s="1">
        <v>1.2585169999999999</v>
      </c>
      <c r="I162">
        <f t="shared" si="31"/>
        <v>1767</v>
      </c>
      <c r="J162" s="7">
        <v>2.1755269755950284</v>
      </c>
    </row>
    <row r="163" spans="1:10" x14ac:dyDescent="0.25">
      <c r="A163">
        <f t="shared" si="36"/>
        <v>140</v>
      </c>
      <c r="B163">
        <v>0.39657482999999999</v>
      </c>
      <c r="C163">
        <v>3.8330216E-2</v>
      </c>
      <c r="D163">
        <f t="shared" si="30"/>
        <v>1768</v>
      </c>
      <c r="E163" s="1">
        <f t="shared" si="35"/>
        <v>4.3229313236577909</v>
      </c>
      <c r="F163" s="6">
        <f t="shared" si="37"/>
        <v>0.38368662428376576</v>
      </c>
      <c r="G163" s="6">
        <f t="shared" si="38"/>
        <v>1.2888205716234225E-2</v>
      </c>
      <c r="H163" s="1">
        <v>1.274842</v>
      </c>
      <c r="I163">
        <f t="shared" si="31"/>
        <v>1768</v>
      </c>
      <c r="J163" s="7">
        <v>3.1929892503836994</v>
      </c>
    </row>
    <row r="164" spans="1:10" x14ac:dyDescent="0.25">
      <c r="A164">
        <f t="shared" si="36"/>
        <v>141</v>
      </c>
      <c r="B164">
        <v>7.1333367999999994E-2</v>
      </c>
      <c r="C164">
        <v>3.7398670000000002E-2</v>
      </c>
      <c r="D164">
        <f t="shared" si="30"/>
        <v>1769</v>
      </c>
      <c r="E164" s="1">
        <f t="shared" si="35"/>
        <v>4.6425653345724252</v>
      </c>
      <c r="F164" s="6">
        <f t="shared" si="37"/>
        <v>5.423896123090137E-2</v>
      </c>
      <c r="G164" s="6">
        <f t="shared" si="38"/>
        <v>1.7094406769098625E-2</v>
      </c>
      <c r="H164" s="1">
        <v>1.2968219999999999</v>
      </c>
      <c r="I164">
        <f t="shared" si="31"/>
        <v>1769</v>
      </c>
      <c r="J164" s="7">
        <v>3.3709564202848887</v>
      </c>
    </row>
    <row r="165" spans="1:10" x14ac:dyDescent="0.25">
      <c r="A165">
        <f t="shared" si="36"/>
        <v>142</v>
      </c>
      <c r="B165">
        <v>-0.11691664</v>
      </c>
      <c r="C165">
        <v>4.0632949000000002E-2</v>
      </c>
      <c r="D165">
        <f t="shared" si="30"/>
        <v>1770</v>
      </c>
      <c r="E165" s="1">
        <f t="shared" si="35"/>
        <v>4.1303016675262674</v>
      </c>
      <c r="F165" s="6">
        <f t="shared" si="37"/>
        <v>-0.12851608835483413</v>
      </c>
      <c r="G165" s="6">
        <f t="shared" si="38"/>
        <v>1.1599448354834119E-2</v>
      </c>
      <c r="H165" s="1">
        <v>1.311952</v>
      </c>
      <c r="I165">
        <f t="shared" si="31"/>
        <v>1770</v>
      </c>
      <c r="J165" s="7">
        <v>2.964417101342113</v>
      </c>
    </row>
    <row r="166" spans="1:10" x14ac:dyDescent="0.25">
      <c r="A166">
        <f t="shared" si="36"/>
        <v>143</v>
      </c>
      <c r="B166">
        <v>-4.1593468000000001E-2</v>
      </c>
      <c r="C166">
        <v>3.9825079999999999E-2</v>
      </c>
      <c r="D166">
        <f t="shared" si="30"/>
        <v>1771</v>
      </c>
      <c r="E166" s="1">
        <f t="shared" si="35"/>
        <v>3.9620318190038173</v>
      </c>
      <c r="F166" s="6">
        <f t="shared" si="37"/>
        <v>-0.15101682842417843</v>
      </c>
      <c r="G166" s="6">
        <f t="shared" si="38"/>
        <v>0.10942336042417844</v>
      </c>
      <c r="H166" s="1">
        <v>1.463659</v>
      </c>
      <c r="I166">
        <f t="shared" si="31"/>
        <v>1771</v>
      </c>
      <c r="J166" s="7">
        <v>2.5489043280508641</v>
      </c>
    </row>
    <row r="167" spans="1:10" x14ac:dyDescent="0.25">
      <c r="A167">
        <f t="shared" si="36"/>
        <v>144</v>
      </c>
      <c r="B167">
        <v>-2.156214E-2</v>
      </c>
      <c r="C167">
        <v>3.9737815000000003E-2</v>
      </c>
      <c r="D167">
        <f t="shared" si="30"/>
        <v>1772</v>
      </c>
      <c r="E167" s="1">
        <f t="shared" si="35"/>
        <v>3.8775163755757278</v>
      </c>
      <c r="F167" s="6">
        <f t="shared" si="37"/>
        <v>3.7933160507554194E-2</v>
      </c>
      <c r="G167" s="6">
        <f t="shared" si="38"/>
        <v>-5.9495300507554194E-2</v>
      </c>
      <c r="H167" s="1">
        <v>1.3791180000000001</v>
      </c>
      <c r="I167">
        <f t="shared" si="31"/>
        <v>1772</v>
      </c>
      <c r="J167" s="7">
        <v>2.6474495750658438</v>
      </c>
    </row>
    <row r="168" spans="1:10" x14ac:dyDescent="0.25">
      <c r="A168">
        <f t="shared" si="36"/>
        <v>145</v>
      </c>
      <c r="B168">
        <v>-6.6331275999999995E-2</v>
      </c>
      <c r="C168">
        <v>3.8012105999999997E-2</v>
      </c>
      <c r="D168">
        <f t="shared" si="30"/>
        <v>1773</v>
      </c>
      <c r="E168" s="1">
        <f t="shared" si="35"/>
        <v>3.6286604687137167</v>
      </c>
      <c r="F168" s="6">
        <f t="shared" si="37"/>
        <v>-5.3285364515989198E-2</v>
      </c>
      <c r="G168" s="6">
        <f t="shared" si="38"/>
        <v>-1.3045911484010797E-2</v>
      </c>
      <c r="H168" s="1">
        <v>1.361243</v>
      </c>
      <c r="I168">
        <f t="shared" si="31"/>
        <v>1773</v>
      </c>
      <c r="J168" s="7">
        <v>2.5100718733910057</v>
      </c>
    </row>
    <row r="169" spans="1:10" x14ac:dyDescent="0.25">
      <c r="A169">
        <f t="shared" ref="A169:A184" si="39">1+A168</f>
        <v>146</v>
      </c>
      <c r="B169">
        <v>1.242652E-2</v>
      </c>
      <c r="C169">
        <v>3.9356796999999999E-2</v>
      </c>
      <c r="D169">
        <f t="shared" si="30"/>
        <v>1774</v>
      </c>
      <c r="E169" s="1">
        <f t="shared" si="35"/>
        <v>3.6740334206822296</v>
      </c>
      <c r="F169" s="6">
        <f t="shared" ref="F169:F184" si="40">B169-G169</f>
        <v>6.0116494224407957E-2</v>
      </c>
      <c r="G169" s="6">
        <f t="shared" ref="G169:G184" si="41">LN(H169)-LN(H168)</f>
        <v>-4.7689974224407961E-2</v>
      </c>
      <c r="H169" s="1">
        <v>1.297849</v>
      </c>
      <c r="I169">
        <f t="shared" si="31"/>
        <v>1774</v>
      </c>
      <c r="J169" s="7">
        <v>2.6655965581391956</v>
      </c>
    </row>
    <row r="170" spans="1:10" x14ac:dyDescent="0.25">
      <c r="A170">
        <f t="shared" si="39"/>
        <v>147</v>
      </c>
      <c r="B170">
        <v>-1.3914484E-2</v>
      </c>
      <c r="C170">
        <v>3.9749984000000002E-2</v>
      </c>
      <c r="D170">
        <f t="shared" si="30"/>
        <v>1775</v>
      </c>
      <c r="E170" s="1">
        <f t="shared" si="35"/>
        <v>3.6232651675704322</v>
      </c>
      <c r="F170" s="6">
        <f t="shared" si="40"/>
        <v>-3.1257550824849815E-2</v>
      </c>
      <c r="G170" s="6">
        <f t="shared" si="41"/>
        <v>1.7343066824849818E-2</v>
      </c>
      <c r="H170" s="1">
        <v>1.320554</v>
      </c>
      <c r="I170">
        <f t="shared" si="31"/>
        <v>1775</v>
      </c>
      <c r="J170" s="7">
        <v>2.5835652657318016</v>
      </c>
    </row>
    <row r="171" spans="1:10" x14ac:dyDescent="0.25">
      <c r="A171">
        <f t="shared" si="39"/>
        <v>148</v>
      </c>
      <c r="B171">
        <v>2.7264018000000001E-2</v>
      </c>
      <c r="C171">
        <v>3.9625674E-2</v>
      </c>
      <c r="D171">
        <f t="shared" si="30"/>
        <v>1776</v>
      </c>
      <c r="E171" s="1">
        <f t="shared" si="35"/>
        <v>3.7234088912453429</v>
      </c>
      <c r="F171" s="6">
        <f t="shared" si="40"/>
        <v>3.9332270303519656E-2</v>
      </c>
      <c r="G171" s="6">
        <f t="shared" si="41"/>
        <v>-1.2068252303519655E-2</v>
      </c>
      <c r="H171" s="1">
        <v>1.3047130000000002</v>
      </c>
      <c r="I171">
        <f t="shared" si="31"/>
        <v>1776</v>
      </c>
      <c r="J171" s="7">
        <v>2.6872076368666171</v>
      </c>
    </row>
    <row r="172" spans="1:10" x14ac:dyDescent="0.25">
      <c r="A172">
        <f t="shared" si="39"/>
        <v>149</v>
      </c>
      <c r="B172">
        <v>1.0444617E-2</v>
      </c>
      <c r="C172">
        <v>4.0230047999999997E-2</v>
      </c>
      <c r="D172">
        <f t="shared" si="30"/>
        <v>1777</v>
      </c>
      <c r="E172" s="1">
        <f t="shared" si="35"/>
        <v>3.7625022733596505</v>
      </c>
      <c r="F172" s="6">
        <f t="shared" si="40"/>
        <v>3.5905643863931649E-2</v>
      </c>
      <c r="G172" s="6">
        <f t="shared" si="41"/>
        <v>-2.5461026863931646E-2</v>
      </c>
      <c r="H172" s="1">
        <v>1.2719130000000001</v>
      </c>
      <c r="I172">
        <f t="shared" si="31"/>
        <v>1777</v>
      </c>
      <c r="J172" s="7">
        <v>2.7854466711078101</v>
      </c>
    </row>
    <row r="173" spans="1:10" x14ac:dyDescent="0.25">
      <c r="A173">
        <f t="shared" si="39"/>
        <v>150</v>
      </c>
      <c r="B173">
        <v>4.7783737999999999E-2</v>
      </c>
      <c r="C173">
        <v>3.9733105999999997E-2</v>
      </c>
      <c r="D173">
        <f t="shared" si="30"/>
        <v>1778</v>
      </c>
      <c r="E173" s="1">
        <f t="shared" si="35"/>
        <v>3.9466533723512751</v>
      </c>
      <c r="F173" s="6">
        <f t="shared" si="40"/>
        <v>5.1319310219159593E-2</v>
      </c>
      <c r="G173" s="6">
        <f t="shared" si="41"/>
        <v>-3.535572219159594E-3</v>
      </c>
      <c r="H173" s="1">
        <v>1.2674240000000001</v>
      </c>
      <c r="I173">
        <f t="shared" si="31"/>
        <v>1778</v>
      </c>
      <c r="J173" s="7">
        <v>2.9321254081705233</v>
      </c>
    </row>
    <row r="174" spans="1:10" x14ac:dyDescent="0.25">
      <c r="A174">
        <f t="shared" si="39"/>
        <v>151</v>
      </c>
      <c r="B174">
        <v>5.8745752E-3</v>
      </c>
      <c r="C174">
        <v>3.6807751E-2</v>
      </c>
      <c r="D174">
        <f t="shared" si="30"/>
        <v>1779</v>
      </c>
      <c r="E174" s="1">
        <f t="shared" si="35"/>
        <v>3.9699065186804972</v>
      </c>
      <c r="F174" s="6">
        <f t="shared" si="40"/>
        <v>3.2287388873178773E-2</v>
      </c>
      <c r="G174" s="6">
        <f t="shared" si="41"/>
        <v>-2.641281367317877E-2</v>
      </c>
      <c r="H174" s="1">
        <v>1.234386</v>
      </c>
      <c r="I174">
        <f t="shared" si="31"/>
        <v>1779</v>
      </c>
      <c r="J174" s="7">
        <v>3.0283409981460969</v>
      </c>
    </row>
    <row r="175" spans="1:10" x14ac:dyDescent="0.25">
      <c r="A175">
        <f t="shared" si="39"/>
        <v>152</v>
      </c>
      <c r="B175">
        <v>-5.4689696000000002E-4</v>
      </c>
      <c r="C175">
        <v>3.8308297999999998E-2</v>
      </c>
      <c r="D175">
        <f t="shared" si="30"/>
        <v>1780</v>
      </c>
      <c r="E175" s="1">
        <f t="shared" si="35"/>
        <v>3.9677359824578775</v>
      </c>
      <c r="F175" s="6">
        <f t="shared" si="40"/>
        <v>-2.7067798057864315E-2</v>
      </c>
      <c r="G175" s="6">
        <f t="shared" si="41"/>
        <v>2.6520901097864313E-2</v>
      </c>
      <c r="H175" s="1">
        <v>1.2675609999999999</v>
      </c>
      <c r="I175">
        <f t="shared" si="31"/>
        <v>1780</v>
      </c>
      <c r="J175" s="7">
        <v>2.9474699142044489</v>
      </c>
    </row>
    <row r="176" spans="1:10" x14ac:dyDescent="0.25">
      <c r="A176">
        <f t="shared" si="39"/>
        <v>153</v>
      </c>
      <c r="B176">
        <v>1.6551165999999999E-2</v>
      </c>
      <c r="C176">
        <v>3.9900843999999998E-2</v>
      </c>
      <c r="D176">
        <f t="shared" si="30"/>
        <v>1781</v>
      </c>
      <c r="E176" s="1">
        <f t="shared" si="35"/>
        <v>4.0339531130823394</v>
      </c>
      <c r="F176" s="6">
        <f t="shared" si="40"/>
        <v>-6.0475703682416206E-2</v>
      </c>
      <c r="G176" s="6">
        <f t="shared" si="41"/>
        <v>7.7026869682416205E-2</v>
      </c>
      <c r="H176" s="1">
        <v>1.3690559999999998</v>
      </c>
      <c r="I176">
        <f t="shared" si="31"/>
        <v>1781</v>
      </c>
      <c r="J176" s="7">
        <v>2.7745024739842044</v>
      </c>
    </row>
    <row r="177" spans="1:10" x14ac:dyDescent="0.25">
      <c r="A177">
        <f t="shared" si="39"/>
        <v>154</v>
      </c>
      <c r="B177">
        <v>3.09866E-2</v>
      </c>
      <c r="C177">
        <v>3.8669901999999999E-2</v>
      </c>
      <c r="D177">
        <f t="shared" si="30"/>
        <v>1782</v>
      </c>
      <c r="E177" s="1">
        <f t="shared" si="35"/>
        <v>4.160908402956176</v>
      </c>
      <c r="F177" s="6">
        <f t="shared" si="40"/>
        <v>2.7588322462722935E-3</v>
      </c>
      <c r="G177" s="6">
        <f t="shared" si="41"/>
        <v>2.8227767753727706E-2</v>
      </c>
      <c r="H177" s="1">
        <v>1.4082520000000001</v>
      </c>
      <c r="I177">
        <f t="shared" si="31"/>
        <v>1782</v>
      </c>
      <c r="J177" s="7">
        <v>2.7821674291779752</v>
      </c>
    </row>
    <row r="178" spans="1:10" x14ac:dyDescent="0.25">
      <c r="A178">
        <f t="shared" si="39"/>
        <v>155</v>
      </c>
      <c r="B178">
        <v>3.0674686999999999E-2</v>
      </c>
      <c r="C178">
        <v>4.0724206999999998E-2</v>
      </c>
      <c r="D178">
        <f t="shared" si="30"/>
        <v>1783</v>
      </c>
      <c r="E178" s="1">
        <f t="shared" si="35"/>
        <v>4.2905207114303119</v>
      </c>
      <c r="F178" s="6">
        <f t="shared" si="40"/>
        <v>8.3802768510697928E-2</v>
      </c>
      <c r="G178" s="6">
        <f t="shared" si="41"/>
        <v>-5.3128081510697922E-2</v>
      </c>
      <c r="H178" s="1">
        <v>1.3353870000000001</v>
      </c>
      <c r="I178">
        <f t="shared" si="31"/>
        <v>1783</v>
      </c>
      <c r="J178" s="7">
        <v>3.0253689265210331</v>
      </c>
    </row>
    <row r="179" spans="1:10" x14ac:dyDescent="0.25">
      <c r="A179">
        <f t="shared" si="39"/>
        <v>156</v>
      </c>
      <c r="B179">
        <v>-7.7530139999999999E-3</v>
      </c>
      <c r="C179">
        <v>4.0648785999999999E-2</v>
      </c>
      <c r="D179">
        <f t="shared" si="30"/>
        <v>1784</v>
      </c>
      <c r="E179" s="1">
        <f t="shared" si="35"/>
        <v>4.2573848616217278</v>
      </c>
      <c r="F179" s="6">
        <f t="shared" si="40"/>
        <v>8.0125190413798432E-3</v>
      </c>
      <c r="G179" s="6">
        <f t="shared" si="41"/>
        <v>-1.5765533041379842E-2</v>
      </c>
      <c r="H179" s="1">
        <v>1.3144990000000001</v>
      </c>
      <c r="I179">
        <f t="shared" si="31"/>
        <v>1784</v>
      </c>
      <c r="J179" s="7">
        <v>3.0497071275915646</v>
      </c>
    </row>
    <row r="180" spans="1:10" x14ac:dyDescent="0.25">
      <c r="A180">
        <f t="shared" si="39"/>
        <v>157</v>
      </c>
      <c r="B180">
        <v>-1.4012751E-2</v>
      </c>
      <c r="C180">
        <v>3.9988968E-2</v>
      </c>
      <c r="D180">
        <f t="shared" si="30"/>
        <v>1785</v>
      </c>
      <c r="E180" s="1">
        <f t="shared" si="35"/>
        <v>4.1981432261615073</v>
      </c>
      <c r="F180" s="6">
        <f t="shared" si="40"/>
        <v>-3.9401227317290115E-3</v>
      </c>
      <c r="G180" s="6">
        <f t="shared" si="41"/>
        <v>-1.0072628268270989E-2</v>
      </c>
      <c r="H180" s="1">
        <v>1.3013249999999998</v>
      </c>
      <c r="I180">
        <f t="shared" si="31"/>
        <v>1785</v>
      </c>
      <c r="J180" s="7">
        <v>3.0377145488440545</v>
      </c>
    </row>
    <row r="181" spans="1:10" x14ac:dyDescent="0.25">
      <c r="A181">
        <f t="shared" si="39"/>
        <v>158</v>
      </c>
      <c r="B181">
        <v>-3.7519035999999999E-2</v>
      </c>
      <c r="C181">
        <v>3.9768932E-2</v>
      </c>
      <c r="D181">
        <f t="shared" si="30"/>
        <v>1786</v>
      </c>
      <c r="E181" s="1">
        <f t="shared" si="35"/>
        <v>4.0435511464589871</v>
      </c>
      <c r="F181" s="6">
        <f t="shared" si="40"/>
        <v>-6.8841659464445815E-2</v>
      </c>
      <c r="G181" s="6">
        <f t="shared" si="41"/>
        <v>3.1322623464445809E-2</v>
      </c>
      <c r="H181" s="1">
        <v>1.3427309999999999</v>
      </c>
      <c r="I181">
        <f t="shared" si="31"/>
        <v>1786</v>
      </c>
      <c r="J181" s="7">
        <v>2.8356289943662962</v>
      </c>
    </row>
    <row r="182" spans="1:10" x14ac:dyDescent="0.25">
      <c r="A182">
        <f t="shared" si="39"/>
        <v>159</v>
      </c>
      <c r="B182">
        <v>-3.7263322000000001E-2</v>
      </c>
      <c r="C182">
        <v>4.0061620999999999E-2</v>
      </c>
      <c r="D182">
        <f t="shared" si="30"/>
        <v>1787</v>
      </c>
      <c r="E182" s="1">
        <f t="shared" si="35"/>
        <v>3.8956477970656169</v>
      </c>
      <c r="F182" s="6">
        <f t="shared" si="40"/>
        <v>-6.0495684130597929E-2</v>
      </c>
      <c r="G182" s="6">
        <f t="shared" si="41"/>
        <v>2.3232362130597928E-2</v>
      </c>
      <c r="H182" s="1">
        <v>1.3742910000000002</v>
      </c>
      <c r="I182">
        <f t="shared" si="31"/>
        <v>1787</v>
      </c>
      <c r="J182" s="7">
        <v>2.6691714234153388</v>
      </c>
    </row>
    <row r="183" spans="1:10" x14ac:dyDescent="0.25">
      <c r="A183">
        <f t="shared" si="39"/>
        <v>160</v>
      </c>
      <c r="B183">
        <v>-0.11388371999999999</v>
      </c>
      <c r="C183">
        <v>4.0055211E-2</v>
      </c>
      <c r="D183">
        <f t="shared" si="30"/>
        <v>1788</v>
      </c>
      <c r="E183" s="1">
        <f t="shared" si="35"/>
        <v>3.4763269440437634</v>
      </c>
      <c r="F183" s="6">
        <f t="shared" si="40"/>
        <v>-0.1000121221207235</v>
      </c>
      <c r="G183" s="6">
        <f t="shared" si="41"/>
        <v>-1.3871597879276498E-2</v>
      </c>
      <c r="H183" s="1">
        <v>1.355359</v>
      </c>
      <c r="I183">
        <f t="shared" si="31"/>
        <v>1788</v>
      </c>
      <c r="J183" s="7">
        <v>2.4151369022999605</v>
      </c>
    </row>
    <row r="184" spans="1:10" x14ac:dyDescent="0.25">
      <c r="A184">
        <f t="shared" si="39"/>
        <v>161</v>
      </c>
      <c r="B184">
        <v>4.2425079999999997E-2</v>
      </c>
      <c r="C184">
        <v>3.9055416000000003E-2</v>
      </c>
      <c r="D184">
        <f t="shared" si="30"/>
        <v>1789</v>
      </c>
      <c r="E184" s="1">
        <f t="shared" si="35"/>
        <v>3.6269836068284844</v>
      </c>
      <c r="F184" s="6">
        <f t="shared" si="40"/>
        <v>1.8065059934686704E-2</v>
      </c>
      <c r="G184" s="6">
        <f t="shared" si="41"/>
        <v>2.4360020065313293E-2</v>
      </c>
      <c r="H184" s="1">
        <v>1.3887809999999998</v>
      </c>
      <c r="I184">
        <f t="shared" si="31"/>
        <v>1789</v>
      </c>
      <c r="J184" s="7">
        <v>2.4591629646119619</v>
      </c>
    </row>
    <row r="185" spans="1:10" x14ac:dyDescent="0.25">
      <c r="A185">
        <f t="shared" ref="A185:A200" si="42">1+A184</f>
        <v>162</v>
      </c>
      <c r="B185">
        <v>9.1943562999999996E-3</v>
      </c>
      <c r="C185">
        <v>4.1160767000000001E-2</v>
      </c>
      <c r="D185">
        <f t="shared" si="30"/>
        <v>1790</v>
      </c>
      <c r="E185" s="1">
        <f t="shared" si="35"/>
        <v>3.6604851630185453</v>
      </c>
      <c r="F185" s="6">
        <f t="shared" ref="F185:F200" si="43">B185-G185</f>
        <v>2.1266666420128214E-2</v>
      </c>
      <c r="G185" s="6">
        <f t="shared" ref="G185:G200" si="44">LN(H185)-LN(H184)</f>
        <v>-1.2072310120128216E-2</v>
      </c>
      <c r="H185" s="1">
        <v>1.3721160000000001</v>
      </c>
      <c r="I185">
        <f t="shared" si="31"/>
        <v>1790</v>
      </c>
      <c r="J185" s="7">
        <v>2.5120212304326546</v>
      </c>
    </row>
    <row r="186" spans="1:10" x14ac:dyDescent="0.25">
      <c r="A186">
        <f t="shared" si="42"/>
        <v>163</v>
      </c>
      <c r="B186">
        <v>1.0832359E-2</v>
      </c>
      <c r="C186">
        <v>4.1032008000000002E-2</v>
      </c>
      <c r="D186">
        <f t="shared" si="30"/>
        <v>1791</v>
      </c>
      <c r="E186" s="1">
        <f t="shared" si="35"/>
        <v>3.7003523906452451</v>
      </c>
      <c r="F186" s="6">
        <f t="shared" si="43"/>
        <v>7.0464982214547431E-2</v>
      </c>
      <c r="G186" s="6">
        <f t="shared" si="44"/>
        <v>-5.9632623214547431E-2</v>
      </c>
      <c r="H186" s="1">
        <v>1.2926849999999999</v>
      </c>
      <c r="I186">
        <f t="shared" si="31"/>
        <v>1791</v>
      </c>
      <c r="J186" s="7">
        <v>2.6954163504463118</v>
      </c>
    </row>
    <row r="187" spans="1:10" x14ac:dyDescent="0.25">
      <c r="A187">
        <f t="shared" si="42"/>
        <v>164</v>
      </c>
      <c r="B187">
        <v>4.1389107000000001E-2</v>
      </c>
      <c r="C187">
        <v>4.1310274000000001E-2</v>
      </c>
      <c r="D187">
        <f t="shared" si="30"/>
        <v>1792</v>
      </c>
      <c r="E187" s="1">
        <f t="shared" si="35"/>
        <v>3.8567203144013007</v>
      </c>
      <c r="F187" s="6">
        <f t="shared" si="43"/>
        <v>2.9868218318557981E-2</v>
      </c>
      <c r="G187" s="6">
        <f t="shared" si="44"/>
        <v>1.1520888681442021E-2</v>
      </c>
      <c r="H187" s="1">
        <v>1.3076639999999999</v>
      </c>
      <c r="I187">
        <f t="shared" si="31"/>
        <v>1792</v>
      </c>
      <c r="J187" s="7">
        <v>2.7771379991791956</v>
      </c>
    </row>
    <row r="188" spans="1:10" x14ac:dyDescent="0.25">
      <c r="A188">
        <f t="shared" si="42"/>
        <v>165</v>
      </c>
      <c r="B188">
        <v>-7.7306003999999998E-2</v>
      </c>
      <c r="C188">
        <v>4.0829619999999997E-2</v>
      </c>
      <c r="D188">
        <f t="shared" si="30"/>
        <v>1793</v>
      </c>
      <c r="E188" s="1">
        <f t="shared" si="35"/>
        <v>3.5698056653368209</v>
      </c>
      <c r="F188" s="6">
        <f t="shared" si="43"/>
        <v>-0.13559594898406152</v>
      </c>
      <c r="G188" s="6">
        <f t="shared" si="44"/>
        <v>5.8289944984061537E-2</v>
      </c>
      <c r="H188" s="1">
        <v>1.386153</v>
      </c>
      <c r="I188">
        <f t="shared" si="31"/>
        <v>1793</v>
      </c>
      <c r="J188" s="7">
        <v>2.424984061340218</v>
      </c>
    </row>
    <row r="189" spans="1:10" x14ac:dyDescent="0.25">
      <c r="A189">
        <f t="shared" si="42"/>
        <v>166</v>
      </c>
      <c r="B189">
        <v>-4.5251008000000002E-2</v>
      </c>
      <c r="C189">
        <v>4.2782646000000001E-2</v>
      </c>
      <c r="D189">
        <f t="shared" si="30"/>
        <v>1794</v>
      </c>
      <c r="E189" s="1">
        <f t="shared" si="35"/>
        <v>3.4118687128622418</v>
      </c>
      <c r="F189" s="6">
        <f t="shared" si="43"/>
        <v>-7.6114807569211379E-2</v>
      </c>
      <c r="G189" s="6">
        <f t="shared" si="44"/>
        <v>3.086379956921137E-2</v>
      </c>
      <c r="H189" s="1">
        <v>1.4296019999999998</v>
      </c>
      <c r="I189">
        <f t="shared" si="31"/>
        <v>1794</v>
      </c>
      <c r="J189" s="7">
        <v>2.2472565118299266</v>
      </c>
    </row>
    <row r="190" spans="1:10" x14ac:dyDescent="0.25">
      <c r="A190">
        <f t="shared" si="42"/>
        <v>167</v>
      </c>
      <c r="B190">
        <v>-0.13859124</v>
      </c>
      <c r="C190">
        <v>4.2403976000000003E-2</v>
      </c>
      <c r="D190">
        <f t="shared" si="30"/>
        <v>1795</v>
      </c>
      <c r="E190" s="1">
        <f t="shared" si="35"/>
        <v>2.9703176822947479</v>
      </c>
      <c r="F190" s="6">
        <f t="shared" si="43"/>
        <v>-0.36685957066619007</v>
      </c>
      <c r="G190" s="6">
        <f t="shared" si="44"/>
        <v>0.22826833066619007</v>
      </c>
      <c r="H190" s="1">
        <v>1.796184</v>
      </c>
      <c r="I190">
        <f t="shared" si="31"/>
        <v>1795</v>
      </c>
      <c r="J190" s="7">
        <v>1.5571396390137568</v>
      </c>
    </row>
    <row r="191" spans="1:10" x14ac:dyDescent="0.25">
      <c r="A191">
        <f t="shared" si="42"/>
        <v>168</v>
      </c>
      <c r="B191">
        <v>-0.12961436000000001</v>
      </c>
      <c r="C191">
        <v>4.2416953E-2</v>
      </c>
      <c r="D191">
        <f t="shared" si="30"/>
        <v>1796</v>
      </c>
      <c r="E191" s="1">
        <f t="shared" si="35"/>
        <v>2.6092284140562154</v>
      </c>
      <c r="F191" s="6">
        <f t="shared" si="43"/>
        <v>2.5165443599658083E-2</v>
      </c>
      <c r="G191" s="6">
        <f t="shared" si="44"/>
        <v>-0.15477980359965809</v>
      </c>
      <c r="H191" s="1">
        <v>1.5386179999999998</v>
      </c>
      <c r="I191">
        <f t="shared" si="31"/>
        <v>1796</v>
      </c>
      <c r="J191" s="7">
        <v>1.5968229789378254</v>
      </c>
    </row>
    <row r="192" spans="1:10" x14ac:dyDescent="0.25">
      <c r="A192">
        <f t="shared" si="42"/>
        <v>169</v>
      </c>
      <c r="B192">
        <v>-5.1281172999999999E-2</v>
      </c>
      <c r="C192">
        <v>4.1753037999999999E-2</v>
      </c>
      <c r="D192">
        <f t="shared" si="30"/>
        <v>1797</v>
      </c>
      <c r="E192" s="1">
        <f t="shared" si="35"/>
        <v>2.4787970396308796</v>
      </c>
      <c r="F192" s="6">
        <f t="shared" si="43"/>
        <v>2.710952231287396E-2</v>
      </c>
      <c r="G192" s="6">
        <f t="shared" si="44"/>
        <v>-7.8390695312873959E-2</v>
      </c>
      <c r="H192" s="1">
        <v>1.4226110000000001</v>
      </c>
      <c r="I192">
        <f t="shared" si="31"/>
        <v>1797</v>
      </c>
      <c r="J192" s="7">
        <v>1.6407041991523603</v>
      </c>
    </row>
    <row r="193" spans="1:10" x14ac:dyDescent="0.25">
      <c r="A193">
        <f t="shared" si="42"/>
        <v>170</v>
      </c>
      <c r="B193">
        <v>-1.148952E-2</v>
      </c>
      <c r="C193">
        <v>4.1677757000000003E-2</v>
      </c>
      <c r="D193">
        <f t="shared" si="30"/>
        <v>1798</v>
      </c>
      <c r="E193" s="1">
        <f t="shared" si="35"/>
        <v>2.4504798385023845</v>
      </c>
      <c r="F193" s="6">
        <f t="shared" si="43"/>
        <v>-1.0507986896397224E-3</v>
      </c>
      <c r="G193" s="6">
        <f t="shared" si="44"/>
        <v>-1.0438721310360277E-2</v>
      </c>
      <c r="H193" s="1">
        <v>1.4078380000000001</v>
      </c>
      <c r="I193">
        <f t="shared" si="31"/>
        <v>1798</v>
      </c>
      <c r="J193" s="7">
        <v>1.6389810548272588</v>
      </c>
    </row>
    <row r="194" spans="1:10" x14ac:dyDescent="0.25">
      <c r="A194">
        <f t="shared" si="42"/>
        <v>171</v>
      </c>
      <c r="B194">
        <v>7.7259596000000003E-3</v>
      </c>
      <c r="C194">
        <v>4.1833738000000002E-2</v>
      </c>
      <c r="D194">
        <f t="shared" si="30"/>
        <v>1799</v>
      </c>
      <c r="E194" s="1">
        <f t="shared" si="35"/>
        <v>2.4694854705702296</v>
      </c>
      <c r="F194" s="6">
        <f t="shared" si="43"/>
        <v>-0.10639798085442126</v>
      </c>
      <c r="G194" s="6">
        <f t="shared" si="44"/>
        <v>0.11412394045442126</v>
      </c>
      <c r="H194" s="1">
        <v>1.578033</v>
      </c>
      <c r="I194">
        <f t="shared" si="31"/>
        <v>1799</v>
      </c>
      <c r="J194" s="7">
        <v>1.4735533956890317</v>
      </c>
    </row>
    <row r="195" spans="1:10" x14ac:dyDescent="0.25">
      <c r="A195">
        <f t="shared" si="42"/>
        <v>172</v>
      </c>
      <c r="B195">
        <v>-5.4500000999999999E-2</v>
      </c>
      <c r="C195">
        <v>4.0901911999999999E-2</v>
      </c>
      <c r="D195">
        <f t="shared" si="30"/>
        <v>1800</v>
      </c>
      <c r="E195" s="1">
        <f t="shared" si="35"/>
        <v>2.3385002765187486</v>
      </c>
      <c r="F195" s="6">
        <f t="shared" si="43"/>
        <v>-0.14685490637600959</v>
      </c>
      <c r="G195" s="6">
        <f t="shared" si="44"/>
        <v>9.2354905376009599E-2</v>
      </c>
      <c r="H195" s="1">
        <v>1.7307140000000001</v>
      </c>
      <c r="I195">
        <f t="shared" si="31"/>
        <v>1800</v>
      </c>
      <c r="J195" s="7">
        <v>1.2722943603076029</v>
      </c>
    </row>
    <row r="196" spans="1:10" x14ac:dyDescent="0.25">
      <c r="A196">
        <f t="shared" si="42"/>
        <v>173</v>
      </c>
      <c r="B196">
        <v>-0.17360336000000001</v>
      </c>
      <c r="C196">
        <v>3.8160498000000001E-2</v>
      </c>
      <c r="D196">
        <f t="shared" si="30"/>
        <v>1801</v>
      </c>
      <c r="E196" s="1">
        <f t="shared" si="35"/>
        <v>1.9658140934203756</v>
      </c>
      <c r="F196" s="6">
        <f t="shared" si="43"/>
        <v>-0.16114447429088044</v>
      </c>
      <c r="G196" s="6">
        <f t="shared" si="44"/>
        <v>-1.2458885709119571E-2</v>
      </c>
      <c r="H196" s="1">
        <v>1.7092850000000002</v>
      </c>
      <c r="I196">
        <f t="shared" si="31"/>
        <v>1801</v>
      </c>
      <c r="J196" s="7">
        <v>1.0829376330950724</v>
      </c>
    </row>
    <row r="197" spans="1:10" x14ac:dyDescent="0.25">
      <c r="A197">
        <f t="shared" si="42"/>
        <v>174</v>
      </c>
      <c r="B197">
        <v>0.17305359000000001</v>
      </c>
      <c r="C197">
        <v>4.0843853999999999E-2</v>
      </c>
      <c r="D197">
        <f t="shared" si="30"/>
        <v>1802</v>
      </c>
      <c r="E197" s="1">
        <f t="shared" si="35"/>
        <v>2.3372149925593808</v>
      </c>
      <c r="F197" s="6">
        <f t="shared" si="43"/>
        <v>0.20166616936769868</v>
      </c>
      <c r="G197" s="6">
        <f t="shared" si="44"/>
        <v>-2.8612579367698676E-2</v>
      </c>
      <c r="H197" s="1">
        <v>1.661071</v>
      </c>
      <c r="I197">
        <f t="shared" si="31"/>
        <v>1802</v>
      </c>
      <c r="J197" s="7">
        <v>1.3249086962303853</v>
      </c>
    </row>
    <row r="198" spans="1:10" x14ac:dyDescent="0.25">
      <c r="A198">
        <f t="shared" si="42"/>
        <v>175</v>
      </c>
      <c r="B198">
        <v>-3.5497317E-2</v>
      </c>
      <c r="C198">
        <v>4.1398762999999998E-2</v>
      </c>
      <c r="D198">
        <f t="shared" ref="D198:D261" si="45">1+D197</f>
        <v>1803</v>
      </c>
      <c r="E198" s="1">
        <f t="shared" si="35"/>
        <v>2.2557053761516652</v>
      </c>
      <c r="F198" s="6">
        <f t="shared" si="43"/>
        <v>-6.0237047653821069E-2</v>
      </c>
      <c r="G198" s="6">
        <f t="shared" si="44"/>
        <v>2.4739730653821068E-2</v>
      </c>
      <c r="H198" s="1">
        <v>1.7026779999999999</v>
      </c>
      <c r="I198">
        <f t="shared" ref="I198:I261" si="46">1+I197</f>
        <v>1803</v>
      </c>
      <c r="J198" s="7">
        <v>1.2474562787119654</v>
      </c>
    </row>
    <row r="199" spans="1:10" x14ac:dyDescent="0.25">
      <c r="A199">
        <f t="shared" si="42"/>
        <v>176</v>
      </c>
      <c r="B199">
        <v>2.5695165999999998E-2</v>
      </c>
      <c r="C199">
        <v>4.1394979999999998E-2</v>
      </c>
      <c r="D199">
        <f t="shared" si="45"/>
        <v>1804</v>
      </c>
      <c r="E199" s="1">
        <f t="shared" si="35"/>
        <v>2.3144171746480167</v>
      </c>
      <c r="F199" s="6">
        <f t="shared" si="43"/>
        <v>5.8963878672440968E-2</v>
      </c>
      <c r="G199" s="6">
        <f t="shared" si="44"/>
        <v>-3.326871267244097E-2</v>
      </c>
      <c r="H199" s="1">
        <v>1.6469640000000001</v>
      </c>
      <c r="I199">
        <f t="shared" si="46"/>
        <v>1804</v>
      </c>
      <c r="J199" s="7">
        <v>1.3232229369311213</v>
      </c>
    </row>
    <row r="200" spans="1:10" x14ac:dyDescent="0.25">
      <c r="A200">
        <f t="shared" si="42"/>
        <v>177</v>
      </c>
      <c r="B200">
        <v>2.0779654000000002E-2</v>
      </c>
      <c r="C200">
        <v>4.1460365999999998E-2</v>
      </c>
      <c r="D200">
        <f t="shared" si="45"/>
        <v>1805</v>
      </c>
      <c r="E200" s="1">
        <f t="shared" si="35"/>
        <v>2.3630131175816285</v>
      </c>
      <c r="F200" s="6">
        <f t="shared" si="43"/>
        <v>-3.2939497944009501E-2</v>
      </c>
      <c r="G200" s="6">
        <f t="shared" si="44"/>
        <v>5.3719151944009502E-2</v>
      </c>
      <c r="H200" s="1">
        <v>1.737857</v>
      </c>
      <c r="I200">
        <f t="shared" si="46"/>
        <v>1805</v>
      </c>
      <c r="J200" s="7">
        <v>1.2803466756764581</v>
      </c>
    </row>
    <row r="201" spans="1:10" x14ac:dyDescent="0.25">
      <c r="A201">
        <f t="shared" ref="A201:A216" si="47">1+A200</f>
        <v>178</v>
      </c>
      <c r="B201">
        <v>1.6530587999999999E-2</v>
      </c>
      <c r="C201">
        <v>4.0437029999999999E-2</v>
      </c>
      <c r="D201">
        <f t="shared" si="45"/>
        <v>1806</v>
      </c>
      <c r="E201" s="1">
        <f t="shared" si="35"/>
        <v>2.4023997591426376</v>
      </c>
      <c r="F201" s="6">
        <f t="shared" ref="F201:F216" si="48">B201-G201</f>
        <v>3.4153020514319607E-2</v>
      </c>
      <c r="G201" s="6">
        <f t="shared" ref="G201:G216" si="49">LN(H201)-LN(H200)</f>
        <v>-1.7622432514319608E-2</v>
      </c>
      <c r="H201" s="1">
        <v>1.7075</v>
      </c>
      <c r="I201">
        <f t="shared" si="46"/>
        <v>1806</v>
      </c>
      <c r="J201" s="7">
        <v>1.324829672538423</v>
      </c>
    </row>
    <row r="202" spans="1:10" x14ac:dyDescent="0.25">
      <c r="A202">
        <f t="shared" si="47"/>
        <v>179</v>
      </c>
      <c r="B202">
        <v>2.5057157E-2</v>
      </c>
      <c r="C202">
        <v>4.0647609000000001E-2</v>
      </c>
      <c r="D202">
        <f t="shared" si="45"/>
        <v>1807</v>
      </c>
      <c r="E202" s="1">
        <f t="shared" si="35"/>
        <v>2.4633575926993956</v>
      </c>
      <c r="F202" s="6">
        <f t="shared" si="48"/>
        <v>5.6826183297133404E-2</v>
      </c>
      <c r="G202" s="6">
        <f t="shared" si="49"/>
        <v>-3.1769026297133407E-2</v>
      </c>
      <c r="H202" s="1">
        <v>1.654107</v>
      </c>
      <c r="I202">
        <f t="shared" si="46"/>
        <v>1807</v>
      </c>
      <c r="J202" s="7">
        <v>1.402294867162446</v>
      </c>
    </row>
    <row r="203" spans="1:10" x14ac:dyDescent="0.25">
      <c r="A203">
        <f t="shared" si="47"/>
        <v>180</v>
      </c>
      <c r="B203">
        <v>9.1102711000000003E-2</v>
      </c>
      <c r="C203">
        <v>4.0853239999999999E-2</v>
      </c>
      <c r="D203">
        <f t="shared" si="45"/>
        <v>1808</v>
      </c>
      <c r="E203" s="1">
        <f t="shared" si="35"/>
        <v>2.6983163526901324</v>
      </c>
      <c r="F203" s="6">
        <f t="shared" si="48"/>
        <v>5.505529517287322E-2</v>
      </c>
      <c r="G203" s="6">
        <f t="shared" si="49"/>
        <v>3.6047415827126783E-2</v>
      </c>
      <c r="H203" s="1">
        <v>1.7148209999999999</v>
      </c>
      <c r="I203">
        <f t="shared" si="46"/>
        <v>1808</v>
      </c>
      <c r="J203" s="7">
        <v>1.481663407477265</v>
      </c>
    </row>
    <row r="204" spans="1:10" x14ac:dyDescent="0.25">
      <c r="A204">
        <f t="shared" si="47"/>
        <v>181</v>
      </c>
      <c r="B204">
        <v>-5.4970786000000001E-2</v>
      </c>
      <c r="C204">
        <v>3.9907744000000002E-2</v>
      </c>
      <c r="D204">
        <f t="shared" si="45"/>
        <v>1809</v>
      </c>
      <c r="E204" s="1">
        <f t="shared" si="35"/>
        <v>2.5539909635033813</v>
      </c>
      <c r="F204" s="6">
        <f t="shared" si="48"/>
        <v>-5.9334883790163891E-2</v>
      </c>
      <c r="G204" s="6">
        <f t="shared" si="49"/>
        <v>4.36409779016389E-3</v>
      </c>
      <c r="H204" s="1">
        <v>1.722321</v>
      </c>
      <c r="I204">
        <f t="shared" si="46"/>
        <v>1809</v>
      </c>
      <c r="J204" s="7">
        <v>1.3963064451419753</v>
      </c>
    </row>
    <row r="205" spans="1:10" x14ac:dyDescent="0.25">
      <c r="A205">
        <f t="shared" si="47"/>
        <v>182</v>
      </c>
      <c r="B205">
        <v>-0.20114293</v>
      </c>
      <c r="C205">
        <v>4.0450633E-2</v>
      </c>
      <c r="D205">
        <f t="shared" si="45"/>
        <v>1810</v>
      </c>
      <c r="E205" s="1">
        <f t="shared" si="35"/>
        <v>2.0886424081308022</v>
      </c>
      <c r="F205" s="6">
        <f t="shared" si="48"/>
        <v>-0.20796271370733938</v>
      </c>
      <c r="G205" s="6">
        <f t="shared" si="49"/>
        <v>6.8197837073393774E-3</v>
      </c>
      <c r="H205" s="1">
        <v>1.7341069999999998</v>
      </c>
      <c r="I205">
        <f t="shared" si="46"/>
        <v>1810</v>
      </c>
      <c r="J205" s="7">
        <v>1.1341322069475657</v>
      </c>
    </row>
    <row r="206" spans="1:10" x14ac:dyDescent="0.25">
      <c r="A206">
        <f t="shared" si="47"/>
        <v>183</v>
      </c>
      <c r="B206">
        <v>-0.13221579</v>
      </c>
      <c r="C206">
        <v>4.1791628999999997E-2</v>
      </c>
      <c r="D206">
        <f t="shared" si="45"/>
        <v>1811</v>
      </c>
      <c r="E206" s="1">
        <f t="shared" si="35"/>
        <v>1.8299680348944838</v>
      </c>
      <c r="F206" s="6">
        <f t="shared" si="48"/>
        <v>-0.1320098991565995</v>
      </c>
      <c r="G206" s="6">
        <f t="shared" si="49"/>
        <v>-2.0589084340050245E-4</v>
      </c>
      <c r="H206" s="1">
        <v>1.7337499999999999</v>
      </c>
      <c r="I206">
        <f t="shared" si="46"/>
        <v>1811</v>
      </c>
      <c r="J206" s="7">
        <v>0.99387670819812379</v>
      </c>
    </row>
    <row r="207" spans="1:10" x14ac:dyDescent="0.25">
      <c r="A207">
        <f t="shared" si="47"/>
        <v>184</v>
      </c>
      <c r="B207">
        <v>-5.0796761000000003E-2</v>
      </c>
      <c r="C207">
        <v>4.1632013000000002E-2</v>
      </c>
      <c r="D207">
        <f t="shared" si="45"/>
        <v>1812</v>
      </c>
      <c r="E207" s="1">
        <f t="shared" si="35"/>
        <v>1.7393330557071855</v>
      </c>
      <c r="F207" s="6">
        <f t="shared" si="48"/>
        <v>-9.6792210943014961E-2</v>
      </c>
      <c r="G207" s="6">
        <f t="shared" si="49"/>
        <v>4.5995449943014965E-2</v>
      </c>
      <c r="H207" s="1">
        <v>1.8153569999999999</v>
      </c>
      <c r="I207">
        <f t="shared" si="46"/>
        <v>1812</v>
      </c>
      <c r="J207" s="7">
        <v>0.90218622083004529</v>
      </c>
    </row>
    <row r="208" spans="1:10" x14ac:dyDescent="0.25">
      <c r="A208">
        <f t="shared" si="47"/>
        <v>185</v>
      </c>
      <c r="B208">
        <v>-6.4353032000000004E-2</v>
      </c>
      <c r="C208">
        <v>4.1592244E-2</v>
      </c>
      <c r="D208">
        <f t="shared" si="45"/>
        <v>1813</v>
      </c>
      <c r="E208" s="1">
        <f t="shared" si="35"/>
        <v>1.6309272309557117</v>
      </c>
      <c r="F208" s="6">
        <f t="shared" si="48"/>
        <v>-5.1083956580224937E-2</v>
      </c>
      <c r="G208" s="6">
        <f t="shared" si="49"/>
        <v>-1.3269075419775067E-2</v>
      </c>
      <c r="H208" s="1">
        <v>1.791428</v>
      </c>
      <c r="I208">
        <f t="shared" si="46"/>
        <v>1813</v>
      </c>
      <c r="J208" s="7">
        <v>0.85725634717040644</v>
      </c>
    </row>
    <row r="209" spans="1:10" x14ac:dyDescent="0.25">
      <c r="A209">
        <f t="shared" si="47"/>
        <v>186</v>
      </c>
      <c r="B209">
        <v>-1.8635955999999999E-2</v>
      </c>
      <c r="C209">
        <v>4.1538198999999998E-2</v>
      </c>
      <c r="D209">
        <f t="shared" si="45"/>
        <v>1814</v>
      </c>
      <c r="E209" s="1">
        <f t="shared" si="35"/>
        <v>1.6008148012935246</v>
      </c>
      <c r="F209" s="6">
        <f t="shared" si="48"/>
        <v>3.7537793765902175E-2</v>
      </c>
      <c r="G209" s="6">
        <f t="shared" si="49"/>
        <v>-5.617374976590217E-2</v>
      </c>
      <c r="H209" s="1">
        <v>1.6935709999999999</v>
      </c>
      <c r="I209">
        <f t="shared" si="46"/>
        <v>1814</v>
      </c>
      <c r="J209" s="7">
        <v>0.89004746181662175</v>
      </c>
    </row>
    <row r="210" spans="1:10" x14ac:dyDescent="0.25">
      <c r="A210">
        <f t="shared" si="47"/>
        <v>187</v>
      </c>
      <c r="B210">
        <v>-0.11385646000000001</v>
      </c>
      <c r="C210">
        <v>4.2397397000000003E-2</v>
      </c>
      <c r="D210">
        <f t="shared" si="45"/>
        <v>1815</v>
      </c>
      <c r="E210" s="1">
        <f t="shared" si="35"/>
        <v>1.4285447809503491</v>
      </c>
      <c r="F210" s="6">
        <f t="shared" si="48"/>
        <v>-0.12549217405364027</v>
      </c>
      <c r="G210" s="6">
        <f t="shared" si="49"/>
        <v>1.1635714053640278E-2</v>
      </c>
      <c r="H210" s="1">
        <v>1.713392</v>
      </c>
      <c r="I210">
        <f t="shared" si="46"/>
        <v>1815</v>
      </c>
      <c r="J210" s="7">
        <v>0.78507763826044474</v>
      </c>
    </row>
    <row r="211" spans="1:10" x14ac:dyDescent="0.25">
      <c r="A211">
        <f t="shared" si="47"/>
        <v>188</v>
      </c>
      <c r="B211">
        <v>3.8944299000000002E-2</v>
      </c>
      <c r="C211">
        <v>4.1823170999999999E-2</v>
      </c>
      <c r="D211">
        <f t="shared" si="45"/>
        <v>1816</v>
      </c>
      <c r="E211" s="1">
        <f t="shared" si="35"/>
        <v>1.4852759641440221</v>
      </c>
      <c r="F211" s="6">
        <f t="shared" si="48"/>
        <v>-4.9473190574352358E-2</v>
      </c>
      <c r="G211" s="6">
        <f t="shared" si="49"/>
        <v>8.8417489574352359E-2</v>
      </c>
      <c r="H211" s="1">
        <v>1.871785</v>
      </c>
      <c r="I211">
        <f t="shared" si="46"/>
        <v>1816</v>
      </c>
      <c r="J211" s="7">
        <v>0.74718246913439379</v>
      </c>
    </row>
    <row r="212" spans="1:10" x14ac:dyDescent="0.25">
      <c r="A212">
        <f t="shared" si="47"/>
        <v>189</v>
      </c>
      <c r="B212">
        <v>8.1385151000000003E-3</v>
      </c>
      <c r="C212">
        <v>4.2153071E-2</v>
      </c>
      <c r="D212">
        <f t="shared" si="45"/>
        <v>1817</v>
      </c>
      <c r="E212" s="1">
        <f t="shared" si="35"/>
        <v>1.4974132276640943</v>
      </c>
      <c r="F212" s="6">
        <f t="shared" si="48"/>
        <v>-2.4983779610575817E-2</v>
      </c>
      <c r="G212" s="6">
        <f t="shared" si="49"/>
        <v>3.3122294710575817E-2</v>
      </c>
      <c r="H212" s="1">
        <v>1.9348210000000001</v>
      </c>
      <c r="I212">
        <f t="shared" si="46"/>
        <v>1817</v>
      </c>
      <c r="J212" s="7">
        <v>0.72874628869330549</v>
      </c>
    </row>
    <row r="213" spans="1:10" x14ac:dyDescent="0.25">
      <c r="A213">
        <f t="shared" si="47"/>
        <v>190</v>
      </c>
      <c r="B213">
        <v>3.3423993999999999E-2</v>
      </c>
      <c r="C213">
        <v>4.1996190000000003E-2</v>
      </c>
      <c r="D213">
        <f t="shared" si="45"/>
        <v>1818</v>
      </c>
      <c r="E213" s="1">
        <f t="shared" si="35"/>
        <v>1.5483085833180077</v>
      </c>
      <c r="F213" s="6">
        <f t="shared" si="48"/>
        <v>0.13832341913528118</v>
      </c>
      <c r="G213" s="6">
        <f t="shared" si="49"/>
        <v>-0.10489942513528117</v>
      </c>
      <c r="H213" s="1">
        <v>1.7421420000000001</v>
      </c>
      <c r="I213">
        <f t="shared" si="46"/>
        <v>1818</v>
      </c>
      <c r="J213" s="7">
        <v>0.8368535324560914</v>
      </c>
    </row>
    <row r="214" spans="1:10" x14ac:dyDescent="0.25">
      <c r="A214">
        <f t="shared" si="47"/>
        <v>191</v>
      </c>
      <c r="B214">
        <v>-5.4289314999999998E-2</v>
      </c>
      <c r="C214">
        <v>4.2366119000000001E-2</v>
      </c>
      <c r="D214">
        <f t="shared" si="45"/>
        <v>1819</v>
      </c>
      <c r="E214" s="1">
        <f t="shared" si="35"/>
        <v>1.4664929228268555</v>
      </c>
      <c r="F214" s="6">
        <f t="shared" si="48"/>
        <v>1.1151567940194236E-2</v>
      </c>
      <c r="G214" s="6">
        <f t="shared" si="49"/>
        <v>-6.5440882940194234E-2</v>
      </c>
      <c r="H214" s="1">
        <v>1.631785</v>
      </c>
      <c r="I214">
        <f t="shared" si="46"/>
        <v>1819</v>
      </c>
      <c r="J214" s="7">
        <v>0.84623798993476584</v>
      </c>
    </row>
    <row r="215" spans="1:10" x14ac:dyDescent="0.25">
      <c r="A215">
        <f t="shared" si="47"/>
        <v>192</v>
      </c>
      <c r="B215">
        <v>8.9358377000000003E-2</v>
      </c>
      <c r="C215">
        <v>4.1960901000000002E-2</v>
      </c>
      <c r="D215">
        <f t="shared" si="45"/>
        <v>1820</v>
      </c>
      <c r="E215" s="1">
        <f t="shared" si="35"/>
        <v>1.6035696260891967</v>
      </c>
      <c r="F215" s="6">
        <f t="shared" si="48"/>
        <v>0.13985708754105197</v>
      </c>
      <c r="G215" s="6">
        <f t="shared" si="49"/>
        <v>-5.0498710541051983E-2</v>
      </c>
      <c r="H215" s="1">
        <v>1.551428</v>
      </c>
      <c r="I215">
        <f t="shared" si="46"/>
        <v>1820</v>
      </c>
      <c r="J215" s="7">
        <v>0.97326628560202588</v>
      </c>
    </row>
    <row r="216" spans="1:10" x14ac:dyDescent="0.25">
      <c r="A216">
        <f t="shared" si="47"/>
        <v>193</v>
      </c>
      <c r="B216">
        <v>8.9966136000000002E-2</v>
      </c>
      <c r="C216">
        <v>4.0614298E-2</v>
      </c>
      <c r="D216">
        <f t="shared" si="45"/>
        <v>1821</v>
      </c>
      <c r="E216" s="1">
        <f t="shared" ref="E216:E279" si="50">EXP(LN(E215)+B216)</f>
        <v>1.7545252307491346</v>
      </c>
      <c r="F216" s="6">
        <f t="shared" si="48"/>
        <v>0.16078558325236356</v>
      </c>
      <c r="G216" s="6">
        <f t="shared" si="49"/>
        <v>-7.0819447252363554E-2</v>
      </c>
      <c r="H216" s="1">
        <v>1.445357</v>
      </c>
      <c r="I216">
        <f t="shared" si="46"/>
        <v>1821</v>
      </c>
      <c r="J216" s="7">
        <v>1.1430361639761379</v>
      </c>
    </row>
    <row r="217" spans="1:10" x14ac:dyDescent="0.25">
      <c r="A217">
        <f t="shared" ref="A217:A232" si="51">1+A216</f>
        <v>194</v>
      </c>
      <c r="B217">
        <v>1.9892296E-2</v>
      </c>
      <c r="C217">
        <v>4.2387561999999997E-2</v>
      </c>
      <c r="D217">
        <f t="shared" si="45"/>
        <v>1822</v>
      </c>
      <c r="E217" s="1">
        <f t="shared" si="50"/>
        <v>1.7897762150823402</v>
      </c>
      <c r="F217" s="6">
        <f t="shared" ref="F217:F232" si="52">B217-G217</f>
        <v>4.7449355894133266E-2</v>
      </c>
      <c r="G217" s="6">
        <f t="shared" ref="G217:G232" si="53">LN(H217)-LN(H216)</f>
        <v>-2.7557059894133262E-2</v>
      </c>
      <c r="H217" s="1">
        <v>1.4060710000000001</v>
      </c>
      <c r="I217">
        <f t="shared" si="46"/>
        <v>1822</v>
      </c>
      <c r="J217" s="7">
        <v>1.1985798285569962</v>
      </c>
    </row>
    <row r="218" spans="1:10" x14ac:dyDescent="0.25">
      <c r="A218">
        <f t="shared" si="51"/>
        <v>195</v>
      </c>
      <c r="B218">
        <v>-1.386638E-4</v>
      </c>
      <c r="C218">
        <v>4.0629475999999998E-2</v>
      </c>
      <c r="D218">
        <f t="shared" si="45"/>
        <v>1823</v>
      </c>
      <c r="E218" s="1">
        <f t="shared" si="50"/>
        <v>1.7895280551170067</v>
      </c>
      <c r="F218" s="6">
        <f t="shared" si="52"/>
        <v>5.4649182604721786E-3</v>
      </c>
      <c r="G218" s="6">
        <f t="shared" si="53"/>
        <v>-5.6035820604721787E-3</v>
      </c>
      <c r="H218" s="1">
        <v>1.3982140000000001</v>
      </c>
      <c r="I218">
        <f t="shared" si="46"/>
        <v>1823</v>
      </c>
      <c r="J218" s="7">
        <v>1.2051478999890024</v>
      </c>
    </row>
    <row r="219" spans="1:10" x14ac:dyDescent="0.25">
      <c r="A219">
        <f t="shared" si="51"/>
        <v>196</v>
      </c>
      <c r="B219">
        <v>2.1601226000000001E-2</v>
      </c>
      <c r="C219">
        <v>4.2120048E-2</v>
      </c>
      <c r="D219">
        <f t="shared" si="45"/>
        <v>1824</v>
      </c>
      <c r="E219" s="1">
        <f t="shared" si="50"/>
        <v>1.8286045861012923</v>
      </c>
      <c r="F219" s="6">
        <f t="shared" si="52"/>
        <v>8.4863218435672266E-2</v>
      </c>
      <c r="G219" s="6">
        <f t="shared" si="53"/>
        <v>-6.3261992435672265E-2</v>
      </c>
      <c r="H219" s="1">
        <v>1.3125</v>
      </c>
      <c r="I219">
        <f t="shared" si="46"/>
        <v>1824</v>
      </c>
      <c r="J219" s="7">
        <v>1.311885632571997</v>
      </c>
    </row>
    <row r="220" spans="1:10" x14ac:dyDescent="0.25">
      <c r="A220">
        <f t="shared" si="51"/>
        <v>197</v>
      </c>
      <c r="B220">
        <v>-9.8712004000000002E-4</v>
      </c>
      <c r="C220">
        <v>4.2466783000000001E-2</v>
      </c>
      <c r="D220">
        <f t="shared" si="45"/>
        <v>1825</v>
      </c>
      <c r="E220" s="1">
        <f t="shared" si="50"/>
        <v>1.8268004244776617</v>
      </c>
      <c r="F220" s="6">
        <f t="shared" si="52"/>
        <v>-3.0347659448000209E-2</v>
      </c>
      <c r="G220" s="6">
        <f t="shared" si="53"/>
        <v>2.9360539408000208E-2</v>
      </c>
      <c r="H220" s="1">
        <v>1.351607</v>
      </c>
      <c r="I220">
        <f t="shared" si="46"/>
        <v>1825</v>
      </c>
      <c r="J220" s="7">
        <v>1.2726710196308468</v>
      </c>
    </row>
    <row r="221" spans="1:10" x14ac:dyDescent="0.25">
      <c r="A221">
        <f t="shared" si="51"/>
        <v>198</v>
      </c>
      <c r="B221">
        <v>-3.8249363000000002E-2</v>
      </c>
      <c r="C221">
        <v>4.2014812999999998E-2</v>
      </c>
      <c r="D221">
        <f t="shared" si="45"/>
        <v>1826</v>
      </c>
      <c r="E221" s="1">
        <f t="shared" si="50"/>
        <v>1.7582459129245118</v>
      </c>
      <c r="F221" s="6">
        <f t="shared" si="52"/>
        <v>-5.098305989792825E-2</v>
      </c>
      <c r="G221" s="6">
        <f t="shared" si="53"/>
        <v>1.2733696897928248E-2</v>
      </c>
      <c r="H221" s="1">
        <v>1.3689279999999999</v>
      </c>
      <c r="I221">
        <f t="shared" si="46"/>
        <v>1826</v>
      </c>
      <c r="J221" s="7">
        <v>1.2094126119595128</v>
      </c>
    </row>
    <row r="222" spans="1:10" x14ac:dyDescent="0.25">
      <c r="A222">
        <f t="shared" si="51"/>
        <v>199</v>
      </c>
      <c r="B222">
        <v>-4.7579068000000002E-2</v>
      </c>
      <c r="C222">
        <v>4.1969482000000002E-2</v>
      </c>
      <c r="D222">
        <f t="shared" si="45"/>
        <v>1827</v>
      </c>
      <c r="E222" s="1">
        <f t="shared" si="50"/>
        <v>1.6765491502784158</v>
      </c>
      <c r="F222" s="6">
        <f t="shared" si="52"/>
        <v>-7.3842479246790493E-2</v>
      </c>
      <c r="G222" s="6">
        <f t="shared" si="53"/>
        <v>2.6263411246790491E-2</v>
      </c>
      <c r="H222" s="1">
        <v>1.405357</v>
      </c>
      <c r="I222">
        <f t="shared" si="46"/>
        <v>1827</v>
      </c>
      <c r="J222" s="7">
        <v>1.1233241918385826</v>
      </c>
    </row>
    <row r="223" spans="1:10" x14ac:dyDescent="0.25">
      <c r="A223">
        <f t="shared" si="51"/>
        <v>200</v>
      </c>
      <c r="B223">
        <v>-4.5264431000000001E-2</v>
      </c>
      <c r="C223">
        <v>4.2000145000000003E-2</v>
      </c>
      <c r="D223">
        <f t="shared" si="45"/>
        <v>1828</v>
      </c>
      <c r="E223" s="1">
        <f t="shared" si="50"/>
        <v>1.6023529980037674</v>
      </c>
      <c r="F223" s="6">
        <f t="shared" si="52"/>
        <v>-2.2127045677648123E-2</v>
      </c>
      <c r="G223" s="6">
        <f t="shared" si="53"/>
        <v>-2.3137385322351878E-2</v>
      </c>
      <c r="H223" s="1">
        <v>1.3732140000000002</v>
      </c>
      <c r="I223">
        <f t="shared" si="46"/>
        <v>1828</v>
      </c>
      <c r="J223" s="7">
        <v>1.0987413222594893</v>
      </c>
    </row>
    <row r="224" spans="1:10" x14ac:dyDescent="0.25">
      <c r="A224">
        <f t="shared" si="51"/>
        <v>201</v>
      </c>
      <c r="B224">
        <v>-3.9981279000000002E-2</v>
      </c>
      <c r="C224">
        <v>4.2080712999999999E-2</v>
      </c>
      <c r="D224">
        <f t="shared" si="45"/>
        <v>1829</v>
      </c>
      <c r="E224" s="1">
        <f t="shared" si="50"/>
        <v>1.5395526599716445</v>
      </c>
      <c r="F224" s="6">
        <f t="shared" si="52"/>
        <v>-8.870923055812488E-2</v>
      </c>
      <c r="G224" s="6">
        <f t="shared" si="53"/>
        <v>4.8727951558124871E-2</v>
      </c>
      <c r="H224" s="1">
        <v>1.4417850000000001</v>
      </c>
      <c r="I224">
        <f t="shared" si="46"/>
        <v>1829</v>
      </c>
      <c r="J224" s="7">
        <v>1.0054709528996397</v>
      </c>
    </row>
    <row r="225" spans="1:10" x14ac:dyDescent="0.25">
      <c r="A225">
        <f t="shared" si="51"/>
        <v>202</v>
      </c>
      <c r="B225">
        <v>-8.4905402000000005E-2</v>
      </c>
      <c r="C225">
        <v>4.1672028999999999E-2</v>
      </c>
      <c r="D225">
        <f t="shared" si="45"/>
        <v>1830</v>
      </c>
      <c r="E225" s="1">
        <f t="shared" si="50"/>
        <v>1.414231807839827</v>
      </c>
      <c r="F225" s="6">
        <f t="shared" si="52"/>
        <v>-0.16164626998202797</v>
      </c>
      <c r="G225" s="6">
        <f t="shared" si="53"/>
        <v>7.6740867982027949E-2</v>
      </c>
      <c r="H225" s="1">
        <v>1.5567850000000001</v>
      </c>
      <c r="I225">
        <f t="shared" si="46"/>
        <v>1830</v>
      </c>
      <c r="J225" s="7">
        <v>0.85539645420790633</v>
      </c>
    </row>
    <row r="226" spans="1:10" x14ac:dyDescent="0.25">
      <c r="A226">
        <f t="shared" si="51"/>
        <v>203</v>
      </c>
      <c r="B226">
        <v>4.9731492000000002E-2</v>
      </c>
      <c r="C226">
        <v>4.1497791999999999E-2</v>
      </c>
      <c r="D226">
        <f t="shared" si="45"/>
        <v>1831</v>
      </c>
      <c r="E226" s="1">
        <f t="shared" si="50"/>
        <v>1.4863418748886252</v>
      </c>
      <c r="F226" s="6">
        <f t="shared" si="52"/>
        <v>3.6173887101799654E-2</v>
      </c>
      <c r="G226" s="6">
        <f t="shared" si="53"/>
        <v>1.3557604898200348E-2</v>
      </c>
      <c r="H226" s="1">
        <v>1.5780350000000001</v>
      </c>
      <c r="I226">
        <f t="shared" si="46"/>
        <v>1831</v>
      </c>
      <c r="J226" s="7">
        <v>0.88690594341851359</v>
      </c>
    </row>
    <row r="227" spans="1:10" x14ac:dyDescent="0.25">
      <c r="A227">
        <f t="shared" si="51"/>
        <v>204</v>
      </c>
      <c r="B227">
        <v>3.9818869E-2</v>
      </c>
      <c r="C227">
        <v>4.1624974000000002E-2</v>
      </c>
      <c r="D227">
        <f t="shared" si="45"/>
        <v>1832</v>
      </c>
      <c r="E227" s="1">
        <f t="shared" si="50"/>
        <v>1.5467204531207277</v>
      </c>
      <c r="F227" s="6">
        <f t="shared" si="52"/>
        <v>9.1367843792775044E-2</v>
      </c>
      <c r="G227" s="6">
        <f t="shared" si="53"/>
        <v>-5.1548974792775037E-2</v>
      </c>
      <c r="H227" s="1">
        <v>1.49875</v>
      </c>
      <c r="I227">
        <f t="shared" si="46"/>
        <v>1832</v>
      </c>
      <c r="J227" s="7">
        <v>0.97175797981100231</v>
      </c>
    </row>
    <row r="228" spans="1:10" x14ac:dyDescent="0.25">
      <c r="A228">
        <f t="shared" si="51"/>
        <v>205</v>
      </c>
      <c r="B228">
        <v>-9.8621049000000002E-2</v>
      </c>
      <c r="C228">
        <v>4.2576076999999997E-2</v>
      </c>
      <c r="D228">
        <f t="shared" si="45"/>
        <v>1833</v>
      </c>
      <c r="E228" s="1">
        <f t="shared" si="50"/>
        <v>1.4014617564841099</v>
      </c>
      <c r="F228" s="6">
        <f t="shared" si="52"/>
        <v>-6.6660840250650874E-2</v>
      </c>
      <c r="G228" s="6">
        <f t="shared" si="53"/>
        <v>-3.1960208749349128E-2</v>
      </c>
      <c r="H228" s="1">
        <v>1.4516069999999999</v>
      </c>
      <c r="I228">
        <f t="shared" si="46"/>
        <v>1833</v>
      </c>
      <c r="J228" s="7">
        <v>0.90909167460426876</v>
      </c>
    </row>
    <row r="229" spans="1:10" x14ac:dyDescent="0.25">
      <c r="A229">
        <f t="shared" si="51"/>
        <v>206</v>
      </c>
      <c r="B229">
        <v>8.8994638000000001E-3</v>
      </c>
      <c r="C229">
        <v>4.2898514999999998E-2</v>
      </c>
      <c r="D229">
        <f t="shared" si="45"/>
        <v>1834</v>
      </c>
      <c r="E229" s="1">
        <f t="shared" si="50"/>
        <v>1.4139896778597627</v>
      </c>
      <c r="F229" s="6">
        <f t="shared" si="52"/>
        <v>3.2550360481881195E-2</v>
      </c>
      <c r="G229" s="6">
        <f t="shared" si="53"/>
        <v>-2.3650896681881195E-2</v>
      </c>
      <c r="H229" s="1">
        <v>1.417678</v>
      </c>
      <c r="I229">
        <f t="shared" si="46"/>
        <v>1834</v>
      </c>
      <c r="J229" s="7">
        <v>0.93916980769437408</v>
      </c>
    </row>
    <row r="230" spans="1:10" x14ac:dyDescent="0.25">
      <c r="A230">
        <f t="shared" si="51"/>
        <v>207</v>
      </c>
      <c r="B230">
        <v>7.5001814E-2</v>
      </c>
      <c r="C230">
        <v>4.2400736000000001E-2</v>
      </c>
      <c r="D230">
        <f t="shared" si="45"/>
        <v>1835</v>
      </c>
      <c r="E230" s="1">
        <f t="shared" si="50"/>
        <v>1.5241198280303645</v>
      </c>
      <c r="F230" s="6">
        <f t="shared" si="52"/>
        <v>6.9599827268430448E-2</v>
      </c>
      <c r="G230" s="6">
        <f t="shared" si="53"/>
        <v>5.4019867315695524E-3</v>
      </c>
      <c r="H230" s="1">
        <v>1.425357</v>
      </c>
      <c r="I230">
        <f t="shared" si="46"/>
        <v>1835</v>
      </c>
      <c r="J230" s="7">
        <v>1.0068643020716046</v>
      </c>
    </row>
    <row r="231" spans="1:10" x14ac:dyDescent="0.25">
      <c r="A231">
        <f t="shared" si="51"/>
        <v>208</v>
      </c>
      <c r="B231">
        <v>4.3120243000000003E-2</v>
      </c>
      <c r="C231">
        <v>4.1425782000000001E-2</v>
      </c>
      <c r="D231">
        <f t="shared" si="45"/>
        <v>1836</v>
      </c>
      <c r="E231" s="1">
        <f t="shared" si="50"/>
        <v>1.5912777732842018</v>
      </c>
      <c r="F231" s="6">
        <f t="shared" si="52"/>
        <v>4.751475110991088E-2</v>
      </c>
      <c r="G231" s="6">
        <f t="shared" si="53"/>
        <v>-4.3945081099108774E-3</v>
      </c>
      <c r="H231" s="1">
        <v>1.4191069999999999</v>
      </c>
      <c r="I231">
        <f t="shared" si="46"/>
        <v>1836</v>
      </c>
      <c r="J231" s="7">
        <v>1.0558600004040641</v>
      </c>
    </row>
    <row r="232" spans="1:10" x14ac:dyDescent="0.25">
      <c r="A232">
        <f t="shared" si="51"/>
        <v>209</v>
      </c>
      <c r="B232">
        <v>0.10728628</v>
      </c>
      <c r="C232">
        <v>3.9490892999999999E-2</v>
      </c>
      <c r="D232">
        <f t="shared" si="45"/>
        <v>1837</v>
      </c>
      <c r="E232" s="1">
        <f t="shared" si="50"/>
        <v>1.7714946131718428</v>
      </c>
      <c r="F232" s="6">
        <f t="shared" si="52"/>
        <v>0.13458441338082333</v>
      </c>
      <c r="G232" s="6">
        <f t="shared" si="53"/>
        <v>-2.729813338082332E-2</v>
      </c>
      <c r="H232" s="1">
        <v>1.380892</v>
      </c>
      <c r="I232">
        <f t="shared" si="46"/>
        <v>1837</v>
      </c>
      <c r="J232" s="7">
        <v>1.2079684897170091</v>
      </c>
    </row>
    <row r="233" spans="1:10" x14ac:dyDescent="0.25">
      <c r="A233">
        <f t="shared" ref="A233:A248" si="54">1+A232</f>
        <v>210</v>
      </c>
      <c r="B233">
        <v>7.1983607000000005E-2</v>
      </c>
      <c r="C233">
        <v>4.1638524000000003E-2</v>
      </c>
      <c r="D233">
        <f t="shared" si="45"/>
        <v>1838</v>
      </c>
      <c r="E233" s="1">
        <f t="shared" si="50"/>
        <v>1.9037149451704884</v>
      </c>
      <c r="F233" s="6">
        <f t="shared" ref="F233:F248" si="55">B233-G233</f>
        <v>3.2180719578182249E-2</v>
      </c>
      <c r="G233" s="6">
        <f t="shared" ref="G233:G248" si="56">LN(H233)-LN(H232)</f>
        <v>3.9802887421817756E-2</v>
      </c>
      <c r="H233" s="1">
        <v>1.4369640000000001</v>
      </c>
      <c r="I233">
        <f t="shared" si="46"/>
        <v>1838</v>
      </c>
      <c r="J233" s="7">
        <v>1.2474740341012807</v>
      </c>
    </row>
    <row r="234" spans="1:10" x14ac:dyDescent="0.25">
      <c r="A234">
        <f t="shared" si="54"/>
        <v>211</v>
      </c>
      <c r="B234">
        <v>8.5352012000000005E-2</v>
      </c>
      <c r="C234">
        <v>4.1385643E-2</v>
      </c>
      <c r="D234">
        <f t="shared" si="45"/>
        <v>1839</v>
      </c>
      <c r="E234" s="1">
        <f t="shared" si="50"/>
        <v>2.0733366618798992</v>
      </c>
      <c r="F234" s="6">
        <f t="shared" si="55"/>
        <v>2.1683933138065076E-2</v>
      </c>
      <c r="G234" s="6">
        <f t="shared" si="56"/>
        <v>6.3668078861934929E-2</v>
      </c>
      <c r="H234" s="1">
        <v>1.531428</v>
      </c>
      <c r="I234">
        <f t="shared" si="46"/>
        <v>1839</v>
      </c>
      <c r="J234" s="7">
        <v>1.2748195857394606</v>
      </c>
    </row>
    <row r="235" spans="1:10" x14ac:dyDescent="0.25">
      <c r="A235">
        <f t="shared" si="54"/>
        <v>212</v>
      </c>
      <c r="B235">
        <v>2.4747332E-2</v>
      </c>
      <c r="C235">
        <v>3.8134085999999998E-2</v>
      </c>
      <c r="D235">
        <f t="shared" si="45"/>
        <v>1840</v>
      </c>
      <c r="E235" s="1">
        <f t="shared" si="50"/>
        <v>2.1252863696606132</v>
      </c>
      <c r="F235" s="6">
        <f t="shared" si="55"/>
        <v>2.7549950743678654E-2</v>
      </c>
      <c r="G235" s="6">
        <f t="shared" si="56"/>
        <v>-2.8026187436786532E-3</v>
      </c>
      <c r="H235" s="1">
        <v>1.527142</v>
      </c>
      <c r="I235">
        <f t="shared" si="46"/>
        <v>1840</v>
      </c>
      <c r="J235" s="7">
        <v>1.3104290700320385</v>
      </c>
    </row>
    <row r="236" spans="1:10" x14ac:dyDescent="0.25">
      <c r="A236">
        <f t="shared" si="54"/>
        <v>213</v>
      </c>
      <c r="B236">
        <v>-2.2152325E-2</v>
      </c>
      <c r="C236">
        <v>3.7878033999999998E-2</v>
      </c>
      <c r="D236">
        <f t="shared" si="45"/>
        <v>1841</v>
      </c>
      <c r="E236" s="1">
        <f t="shared" si="50"/>
        <v>2.0787239720614443</v>
      </c>
      <c r="F236" s="6">
        <f t="shared" si="55"/>
        <v>-2.0279757945411564E-2</v>
      </c>
      <c r="G236" s="6">
        <f t="shared" si="56"/>
        <v>-1.8725670545884365E-3</v>
      </c>
      <c r="H236" s="1">
        <v>1.5242850000000001</v>
      </c>
      <c r="I236">
        <f t="shared" si="46"/>
        <v>1841</v>
      </c>
      <c r="J236" s="7">
        <v>1.2841215424483785</v>
      </c>
    </row>
    <row r="237" spans="1:10" x14ac:dyDescent="0.25">
      <c r="A237">
        <f t="shared" si="54"/>
        <v>214</v>
      </c>
      <c r="B237">
        <v>2.0408439E-2</v>
      </c>
      <c r="C237">
        <v>3.6398215999999997E-2</v>
      </c>
      <c r="D237">
        <f t="shared" si="45"/>
        <v>1842</v>
      </c>
      <c r="E237" s="1">
        <f t="shared" si="50"/>
        <v>2.1215833422818244</v>
      </c>
      <c r="F237" s="6">
        <f t="shared" si="55"/>
        <v>-3.8955112429109318E-3</v>
      </c>
      <c r="G237" s="6">
        <f t="shared" si="56"/>
        <v>2.4303950242910932E-2</v>
      </c>
      <c r="H237" s="1">
        <v>1.5617850000000002</v>
      </c>
      <c r="I237">
        <f t="shared" si="46"/>
        <v>1842</v>
      </c>
      <c r="J237" s="7">
        <v>1.2791289631803757</v>
      </c>
    </row>
    <row r="238" spans="1:10" x14ac:dyDescent="0.25">
      <c r="A238">
        <f t="shared" si="54"/>
        <v>215</v>
      </c>
      <c r="B238">
        <v>-0.10066699</v>
      </c>
      <c r="C238">
        <v>3.4794891000000001E-2</v>
      </c>
      <c r="D238">
        <f t="shared" si="45"/>
        <v>1843</v>
      </c>
      <c r="E238" s="1">
        <f t="shared" si="50"/>
        <v>1.9184080077998606</v>
      </c>
      <c r="F238" s="6">
        <f t="shared" si="55"/>
        <v>-4.9770766926164653E-2</v>
      </c>
      <c r="G238" s="6">
        <f t="shared" si="56"/>
        <v>-5.0896223073835345E-2</v>
      </c>
      <c r="H238" s="1">
        <v>1.4842850000000001</v>
      </c>
      <c r="I238">
        <f t="shared" si="46"/>
        <v>1843</v>
      </c>
      <c r="J238" s="7">
        <v>1.2170240577004154</v>
      </c>
    </row>
    <row r="239" spans="1:10" x14ac:dyDescent="0.25">
      <c r="A239">
        <f t="shared" si="54"/>
        <v>216</v>
      </c>
      <c r="B239">
        <v>5.3624348000000002E-2</v>
      </c>
      <c r="C239">
        <v>3.5142518999999997E-2</v>
      </c>
      <c r="D239">
        <f t="shared" si="45"/>
        <v>1844</v>
      </c>
      <c r="E239" s="1">
        <f t="shared" si="50"/>
        <v>2.0240896167390425</v>
      </c>
      <c r="F239" s="6">
        <f t="shared" si="55"/>
        <v>0.11400069084795202</v>
      </c>
      <c r="G239" s="6">
        <f t="shared" si="56"/>
        <v>-6.0376342847952014E-2</v>
      </c>
      <c r="H239" s="1">
        <v>1.397321</v>
      </c>
      <c r="I239">
        <f t="shared" si="46"/>
        <v>1844</v>
      </c>
      <c r="J239" s="7">
        <v>1.3639832410075778</v>
      </c>
    </row>
    <row r="240" spans="1:10" x14ac:dyDescent="0.25">
      <c r="A240">
        <f t="shared" si="54"/>
        <v>217</v>
      </c>
      <c r="B240">
        <v>3.0605383999999999E-2</v>
      </c>
      <c r="C240">
        <v>3.4502877000000001E-2</v>
      </c>
      <c r="D240">
        <f t="shared" si="45"/>
        <v>1845</v>
      </c>
      <c r="E240" s="1">
        <f t="shared" si="50"/>
        <v>2.0869953739503617</v>
      </c>
      <c r="F240" s="6">
        <f t="shared" si="55"/>
        <v>-6.0455131509731044E-2</v>
      </c>
      <c r="G240" s="6">
        <f t="shared" si="56"/>
        <v>9.1060515509731044E-2</v>
      </c>
      <c r="H240" s="1">
        <v>1.5305350000000002</v>
      </c>
      <c r="I240">
        <f t="shared" si="46"/>
        <v>1845</v>
      </c>
      <c r="J240" s="7">
        <v>1.2839665341534972</v>
      </c>
    </row>
    <row r="241" spans="1:10" x14ac:dyDescent="0.25">
      <c r="A241">
        <f t="shared" si="54"/>
        <v>218</v>
      </c>
      <c r="B241">
        <v>1.0449490000000001E-2</v>
      </c>
      <c r="C241">
        <v>3.4333455999999998E-2</v>
      </c>
      <c r="D241">
        <f t="shared" si="45"/>
        <v>1846</v>
      </c>
      <c r="E241" s="1">
        <f t="shared" si="50"/>
        <v>2.1089177505898782</v>
      </c>
      <c r="F241" s="6">
        <f t="shared" si="55"/>
        <v>-8.2939433354708325E-2</v>
      </c>
      <c r="G241" s="6">
        <f t="shared" si="56"/>
        <v>9.3388923354708331E-2</v>
      </c>
      <c r="H241" s="1">
        <v>1.6803569999999999</v>
      </c>
      <c r="I241">
        <f t="shared" si="46"/>
        <v>1846</v>
      </c>
      <c r="J241" s="7">
        <v>1.1817716464770329</v>
      </c>
    </row>
    <row r="242" spans="1:10" x14ac:dyDescent="0.25">
      <c r="A242">
        <f t="shared" si="54"/>
        <v>219</v>
      </c>
      <c r="B242">
        <v>-0.18509850999999999</v>
      </c>
      <c r="C242">
        <v>3.3494111E-2</v>
      </c>
      <c r="D242">
        <f t="shared" si="45"/>
        <v>1847</v>
      </c>
      <c r="E242" s="1">
        <f t="shared" si="50"/>
        <v>1.7525579238220776</v>
      </c>
      <c r="F242" s="6">
        <f t="shared" si="55"/>
        <v>-0.22580973620834921</v>
      </c>
      <c r="G242" s="6">
        <f t="shared" si="56"/>
        <v>4.0711226208349216E-2</v>
      </c>
      <c r="H242" s="1">
        <v>1.750178</v>
      </c>
      <c r="I242">
        <f t="shared" si="46"/>
        <v>1847</v>
      </c>
      <c r="J242" s="7">
        <v>0.94290001709682303</v>
      </c>
    </row>
    <row r="243" spans="1:10" x14ac:dyDescent="0.25">
      <c r="A243">
        <f t="shared" si="54"/>
        <v>220</v>
      </c>
      <c r="B243">
        <v>9.2539167000000006E-2</v>
      </c>
      <c r="C243">
        <v>3.3559048000000001E-2</v>
      </c>
      <c r="D243">
        <f t="shared" si="45"/>
        <v>1848</v>
      </c>
      <c r="E243" s="1">
        <f t="shared" si="50"/>
        <v>1.9224791142509727</v>
      </c>
      <c r="F243" s="6">
        <f t="shared" si="55"/>
        <v>0.20574110751775035</v>
      </c>
      <c r="G243" s="6">
        <f t="shared" si="56"/>
        <v>-0.11320194051775034</v>
      </c>
      <c r="H243" s="1">
        <v>1.5628569999999999</v>
      </c>
      <c r="I243">
        <f t="shared" si="46"/>
        <v>1848</v>
      </c>
      <c r="J243" s="7">
        <v>1.1582915052712095</v>
      </c>
    </row>
    <row r="244" spans="1:10" x14ac:dyDescent="0.25">
      <c r="A244">
        <f t="shared" si="54"/>
        <v>221</v>
      </c>
      <c r="B244">
        <v>8.5195081999999995E-3</v>
      </c>
      <c r="C244">
        <v>3.5574204999999998E-2</v>
      </c>
      <c r="D244">
        <f t="shared" si="45"/>
        <v>1849</v>
      </c>
      <c r="E244" s="1">
        <f t="shared" si="50"/>
        <v>1.9389276580923054</v>
      </c>
      <c r="F244" s="6">
        <f t="shared" si="55"/>
        <v>6.3596537439184114E-2</v>
      </c>
      <c r="G244" s="6">
        <f t="shared" si="56"/>
        <v>-5.5077029239184117E-2</v>
      </c>
      <c r="H244" s="1">
        <v>1.4791069999999999</v>
      </c>
      <c r="I244">
        <f t="shared" si="46"/>
        <v>1849</v>
      </c>
      <c r="J244" s="7">
        <v>1.2343476557751962</v>
      </c>
    </row>
    <row r="245" spans="1:10" x14ac:dyDescent="0.25">
      <c r="A245">
        <f t="shared" si="54"/>
        <v>222</v>
      </c>
      <c r="B245">
        <v>8.1032933999999994E-3</v>
      </c>
      <c r="C245">
        <v>3.4018762000000001E-2</v>
      </c>
      <c r="D245">
        <f t="shared" si="45"/>
        <v>1850</v>
      </c>
      <c r="E245" s="1">
        <f t="shared" si="50"/>
        <v>1.9547031883394983</v>
      </c>
      <c r="F245" s="6">
        <f t="shared" si="55"/>
        <v>4.024561526257793E-2</v>
      </c>
      <c r="G245" s="6">
        <f t="shared" si="56"/>
        <v>-3.2142321862577927E-2</v>
      </c>
      <c r="H245" s="1">
        <v>1.432321</v>
      </c>
      <c r="I245">
        <f t="shared" si="46"/>
        <v>1850</v>
      </c>
      <c r="J245" s="7">
        <v>1.2850379253994346</v>
      </c>
    </row>
    <row r="246" spans="1:10" x14ac:dyDescent="0.25">
      <c r="A246">
        <f t="shared" si="54"/>
        <v>223</v>
      </c>
      <c r="B246">
        <v>-5.1226661999999999E-2</v>
      </c>
      <c r="C246">
        <v>3.4903354999999997E-2</v>
      </c>
      <c r="D246">
        <f t="shared" si="45"/>
        <v>1851</v>
      </c>
      <c r="E246" s="1">
        <f t="shared" si="50"/>
        <v>1.85709176725834</v>
      </c>
      <c r="F246" s="6">
        <f t="shared" si="55"/>
        <v>-5.3468058601194045E-2</v>
      </c>
      <c r="G246" s="6">
        <f t="shared" si="56"/>
        <v>2.2413966011940456E-3</v>
      </c>
      <c r="H246" s="1">
        <v>1.4355350000000002</v>
      </c>
      <c r="I246">
        <f t="shared" si="46"/>
        <v>1851</v>
      </c>
      <c r="J246" s="7">
        <v>1.2181339921835737</v>
      </c>
    </row>
    <row r="247" spans="1:10" x14ac:dyDescent="0.25">
      <c r="A247">
        <f t="shared" si="54"/>
        <v>224</v>
      </c>
      <c r="B247">
        <v>8.3490379000000003E-2</v>
      </c>
      <c r="C247">
        <v>3.4468139000000002E-2</v>
      </c>
      <c r="D247">
        <f t="shared" si="45"/>
        <v>1852</v>
      </c>
      <c r="E247" s="1">
        <f t="shared" si="50"/>
        <v>2.0187975806837049</v>
      </c>
      <c r="F247" s="6">
        <f t="shared" si="55"/>
        <v>6.3904747028412479E-2</v>
      </c>
      <c r="G247" s="6">
        <f t="shared" si="56"/>
        <v>1.9585631971587525E-2</v>
      </c>
      <c r="H247" s="1">
        <v>1.4639279999999999</v>
      </c>
      <c r="I247">
        <f t="shared" si="46"/>
        <v>1852</v>
      </c>
      <c r="J247" s="7">
        <v>1.2985196959892016</v>
      </c>
    </row>
    <row r="248" spans="1:10" x14ac:dyDescent="0.25">
      <c r="A248">
        <f t="shared" si="54"/>
        <v>225</v>
      </c>
      <c r="B248">
        <v>7.3233463999999998E-2</v>
      </c>
      <c r="C248">
        <v>3.3362518000000001E-2</v>
      </c>
      <c r="D248">
        <f t="shared" si="45"/>
        <v>1853</v>
      </c>
      <c r="E248" s="1">
        <f t="shared" si="50"/>
        <v>2.1721892741942379</v>
      </c>
      <c r="F248" s="6">
        <f t="shared" si="55"/>
        <v>-2.8415410848928457E-3</v>
      </c>
      <c r="G248" s="6">
        <f t="shared" si="56"/>
        <v>7.6075005084892844E-2</v>
      </c>
      <c r="H248" s="1">
        <v>1.579642</v>
      </c>
      <c r="I248">
        <f t="shared" si="46"/>
        <v>1853</v>
      </c>
      <c r="J248" s="7">
        <v>1.294835136316554</v>
      </c>
    </row>
    <row r="249" spans="1:10" x14ac:dyDescent="0.25">
      <c r="A249">
        <f t="shared" ref="A249:A264" si="57">1+A248</f>
        <v>226</v>
      </c>
      <c r="B249">
        <v>0.20095868</v>
      </c>
      <c r="C249">
        <v>3.2969394999999999E-2</v>
      </c>
      <c r="D249">
        <f t="shared" si="45"/>
        <v>1854</v>
      </c>
      <c r="E249" s="1">
        <f t="shared" si="50"/>
        <v>2.6556626814697162</v>
      </c>
      <c r="F249" s="6">
        <f t="shared" ref="F249:F264" si="58">B249-G249</f>
        <v>7.9038829060294247E-2</v>
      </c>
      <c r="G249" s="6">
        <f t="shared" ref="G249:G264" si="59">LN(H249)-LN(H248)</f>
        <v>0.12191985093970575</v>
      </c>
      <c r="H249" s="1">
        <v>1.7844640000000001</v>
      </c>
      <c r="I249">
        <f t="shared" si="46"/>
        <v>1854</v>
      </c>
      <c r="J249" s="7">
        <v>1.4013305921839594</v>
      </c>
    </row>
    <row r="250" spans="1:10" x14ac:dyDescent="0.25">
      <c r="A250">
        <f t="shared" si="57"/>
        <v>227</v>
      </c>
      <c r="B250">
        <v>-4.5015597999999997E-2</v>
      </c>
      <c r="C250">
        <v>3.3091144000000003E-2</v>
      </c>
      <c r="D250">
        <f t="shared" si="45"/>
        <v>1855</v>
      </c>
      <c r="E250" s="1">
        <f t="shared" si="50"/>
        <v>2.5387672360829985</v>
      </c>
      <c r="F250" s="6">
        <f t="shared" si="58"/>
        <v>-0.10991064024268848</v>
      </c>
      <c r="G250" s="6">
        <f t="shared" si="59"/>
        <v>6.4895042242688494E-2</v>
      </c>
      <c r="H250" s="1">
        <v>1.904107</v>
      </c>
      <c r="I250">
        <f t="shared" si="46"/>
        <v>1855</v>
      </c>
      <c r="J250" s="7">
        <v>1.2554719629711846</v>
      </c>
    </row>
    <row r="251" spans="1:10" x14ac:dyDescent="0.25">
      <c r="A251">
        <f t="shared" si="57"/>
        <v>228</v>
      </c>
      <c r="B251">
        <v>7.5812392000000001E-3</v>
      </c>
      <c r="C251">
        <v>3.2942296000000003E-2</v>
      </c>
      <c r="D251">
        <f t="shared" si="45"/>
        <v>1856</v>
      </c>
      <c r="E251" s="1">
        <f t="shared" si="50"/>
        <v>2.5580873805555231</v>
      </c>
      <c r="F251" s="6">
        <f t="shared" si="58"/>
        <v>3.3613723139998462E-2</v>
      </c>
      <c r="G251" s="6">
        <f t="shared" si="59"/>
        <v>-2.6032483939998463E-2</v>
      </c>
      <c r="H251" s="1">
        <v>1.855178</v>
      </c>
      <c r="I251">
        <f t="shared" si="46"/>
        <v>1856</v>
      </c>
      <c r="J251" s="7">
        <v>1.2983903320494381</v>
      </c>
    </row>
    <row r="252" spans="1:10" x14ac:dyDescent="0.25">
      <c r="A252">
        <f t="shared" si="57"/>
        <v>229</v>
      </c>
      <c r="B252">
        <v>-0.15714602999999999</v>
      </c>
      <c r="C252">
        <v>3.3856055000000003E-2</v>
      </c>
      <c r="D252">
        <f t="shared" si="45"/>
        <v>1857</v>
      </c>
      <c r="E252" s="1">
        <f t="shared" si="50"/>
        <v>2.1860884091706736</v>
      </c>
      <c r="F252" s="6">
        <f t="shared" si="58"/>
        <v>-8.6460437284319569E-2</v>
      </c>
      <c r="G252" s="6">
        <f t="shared" si="59"/>
        <v>-7.0685592715680423E-2</v>
      </c>
      <c r="H252" s="1">
        <v>1.7285710000000001</v>
      </c>
      <c r="I252">
        <f t="shared" si="46"/>
        <v>1857</v>
      </c>
      <c r="J252" s="7">
        <v>1.1908470419319068</v>
      </c>
    </row>
    <row r="253" spans="1:10" x14ac:dyDescent="0.25">
      <c r="A253">
        <f t="shared" si="57"/>
        <v>230</v>
      </c>
      <c r="B253">
        <v>4.2599173999999997E-2</v>
      </c>
      <c r="C253">
        <v>3.2847352000000003E-2</v>
      </c>
      <c r="D253">
        <f t="shared" si="45"/>
        <v>1858</v>
      </c>
      <c r="E253" s="1">
        <f t="shared" si="50"/>
        <v>2.2812259738676963</v>
      </c>
      <c r="F253" s="6">
        <f t="shared" si="58"/>
        <v>7.8461989876154464E-2</v>
      </c>
      <c r="G253" s="6">
        <f t="shared" si="59"/>
        <v>-3.5862815876154475E-2</v>
      </c>
      <c r="H253" s="1">
        <v>1.667678</v>
      </c>
      <c r="I253">
        <f t="shared" si="46"/>
        <v>1858</v>
      </c>
      <c r="J253" s="7">
        <v>1.2880466471180858</v>
      </c>
    </row>
    <row r="254" spans="1:10" x14ac:dyDescent="0.25">
      <c r="A254">
        <f t="shared" si="57"/>
        <v>231</v>
      </c>
      <c r="B254">
        <v>-2.9855990999999998E-2</v>
      </c>
      <c r="C254">
        <v>3.3086844999999997E-2</v>
      </c>
      <c r="D254">
        <f t="shared" si="45"/>
        <v>1859</v>
      </c>
      <c r="E254" s="1">
        <f t="shared" si="50"/>
        <v>2.2141243882359678</v>
      </c>
      <c r="F254" s="6">
        <f t="shared" si="58"/>
        <v>-6.0167760994679076E-3</v>
      </c>
      <c r="G254" s="6">
        <f t="shared" si="59"/>
        <v>-2.3839214900532091E-2</v>
      </c>
      <c r="H254" s="1">
        <v>1.6283920000000001</v>
      </c>
      <c r="I254">
        <f t="shared" si="46"/>
        <v>1859</v>
      </c>
      <c r="J254" s="7">
        <v>1.2803200268185306</v>
      </c>
    </row>
    <row r="255" spans="1:10" x14ac:dyDescent="0.25">
      <c r="A255">
        <f t="shared" si="57"/>
        <v>232</v>
      </c>
      <c r="B255">
        <v>-3.2106554000000002E-2</v>
      </c>
      <c r="C255">
        <v>3.2568627000000003E-2</v>
      </c>
      <c r="D255">
        <f t="shared" si="45"/>
        <v>1860</v>
      </c>
      <c r="E255" s="1">
        <f t="shared" si="50"/>
        <v>2.144165561958725</v>
      </c>
      <c r="F255" s="6">
        <f t="shared" si="58"/>
        <v>-5.8939464024197745E-2</v>
      </c>
      <c r="G255" s="6">
        <f t="shared" si="59"/>
        <v>2.6832910024197743E-2</v>
      </c>
      <c r="H255" s="1">
        <v>1.6726779999999999</v>
      </c>
      <c r="I255">
        <f t="shared" si="46"/>
        <v>1860</v>
      </c>
      <c r="J255" s="7">
        <v>1.2070394230669188</v>
      </c>
    </row>
    <row r="256" spans="1:10" x14ac:dyDescent="0.25">
      <c r="A256">
        <f t="shared" si="57"/>
        <v>233</v>
      </c>
      <c r="B256">
        <v>0.15511649999999999</v>
      </c>
      <c r="C256">
        <v>3.1013499999999999E-2</v>
      </c>
      <c r="D256">
        <f t="shared" si="45"/>
        <v>1861</v>
      </c>
      <c r="E256" s="1">
        <f t="shared" si="50"/>
        <v>2.5039436807959472</v>
      </c>
      <c r="F256" s="6">
        <f t="shared" si="58"/>
        <v>0.10199929443591826</v>
      </c>
      <c r="G256" s="6">
        <f t="shared" si="59"/>
        <v>5.3117205564081726E-2</v>
      </c>
      <c r="H256" s="1">
        <v>1.7639279999999999</v>
      </c>
      <c r="I256">
        <f t="shared" si="46"/>
        <v>1861</v>
      </c>
      <c r="J256" s="7">
        <v>1.336654563732544</v>
      </c>
    </row>
    <row r="257" spans="1:10" x14ac:dyDescent="0.25">
      <c r="A257">
        <f t="shared" si="57"/>
        <v>234</v>
      </c>
      <c r="B257">
        <v>5.6557999999999997E-2</v>
      </c>
      <c r="C257">
        <v>3.1364669999999997E-2</v>
      </c>
      <c r="D257">
        <f t="shared" si="45"/>
        <v>1862</v>
      </c>
      <c r="E257" s="1">
        <f t="shared" si="50"/>
        <v>2.6496431254556962</v>
      </c>
      <c r="F257" s="6">
        <f t="shared" si="58"/>
        <v>9.0117349020118809E-2</v>
      </c>
      <c r="G257" s="6">
        <f t="shared" si="59"/>
        <v>-3.3559349020118812E-2</v>
      </c>
      <c r="H257" s="1">
        <v>1.7057140000000002</v>
      </c>
      <c r="I257">
        <f t="shared" si="46"/>
        <v>1862</v>
      </c>
      <c r="J257" s="7">
        <v>1.4627046867241595</v>
      </c>
    </row>
    <row r="258" spans="1:10" x14ac:dyDescent="0.25">
      <c r="A258">
        <f t="shared" si="57"/>
        <v>235</v>
      </c>
      <c r="B258">
        <v>8.4032538000000004E-2</v>
      </c>
      <c r="C258">
        <v>3.1317258000000001E-2</v>
      </c>
      <c r="D258">
        <f t="shared" si="45"/>
        <v>1863</v>
      </c>
      <c r="E258" s="1">
        <f t="shared" si="50"/>
        <v>2.8819221919862628</v>
      </c>
      <c r="F258" s="6">
        <f t="shared" si="58"/>
        <v>0.13130062802623643</v>
      </c>
      <c r="G258" s="6">
        <f t="shared" si="59"/>
        <v>-4.7268090026236442E-2</v>
      </c>
      <c r="H258" s="1">
        <v>1.6269640000000001</v>
      </c>
      <c r="I258">
        <f t="shared" si="46"/>
        <v>1863</v>
      </c>
      <c r="J258" s="7">
        <v>1.6679375698548813</v>
      </c>
    </row>
    <row r="259" spans="1:10" x14ac:dyDescent="0.25">
      <c r="A259">
        <f t="shared" si="57"/>
        <v>236</v>
      </c>
      <c r="B259">
        <v>1.0558290999999999E-2</v>
      </c>
      <c r="C259">
        <v>3.0819352000000001E-2</v>
      </c>
      <c r="D259">
        <f t="shared" si="45"/>
        <v>1864</v>
      </c>
      <c r="E259" s="1">
        <f t="shared" si="50"/>
        <v>2.9125115667201729</v>
      </c>
      <c r="F259" s="6">
        <f t="shared" si="58"/>
        <v>2.9058210379838634E-2</v>
      </c>
      <c r="G259" s="6">
        <f t="shared" si="59"/>
        <v>-1.8499919379838636E-2</v>
      </c>
      <c r="H259" s="1">
        <v>1.5971420000000001</v>
      </c>
      <c r="I259">
        <f t="shared" si="46"/>
        <v>1864</v>
      </c>
      <c r="J259" s="7">
        <v>1.7171159075177771</v>
      </c>
    </row>
    <row r="260" spans="1:10" x14ac:dyDescent="0.25">
      <c r="A260">
        <f t="shared" si="57"/>
        <v>237</v>
      </c>
      <c r="B260">
        <v>0.12011757000000001</v>
      </c>
      <c r="C260">
        <v>3.0609510999999999E-2</v>
      </c>
      <c r="D260">
        <f t="shared" si="45"/>
        <v>1865</v>
      </c>
      <c r="E260" s="1">
        <f t="shared" si="50"/>
        <v>3.2842337263271069</v>
      </c>
      <c r="F260" s="6">
        <f t="shared" si="58"/>
        <v>0.11076962246404204</v>
      </c>
      <c r="G260" s="6">
        <f t="shared" si="59"/>
        <v>9.3479475359579678E-3</v>
      </c>
      <c r="H260" s="1">
        <v>1.612142</v>
      </c>
      <c r="I260">
        <f t="shared" si="46"/>
        <v>1865</v>
      </c>
      <c r="J260" s="7">
        <v>1.9182545958635515</v>
      </c>
    </row>
    <row r="261" spans="1:10" x14ac:dyDescent="0.25">
      <c r="A261">
        <f t="shared" si="57"/>
        <v>238</v>
      </c>
      <c r="B261">
        <v>-7.0651161000000004E-2</v>
      </c>
      <c r="C261">
        <v>2.9565015E-2</v>
      </c>
      <c r="D261">
        <f t="shared" si="45"/>
        <v>1866</v>
      </c>
      <c r="E261" s="1">
        <f t="shared" si="50"/>
        <v>3.0602058939032126</v>
      </c>
      <c r="F261" s="6">
        <f t="shared" si="58"/>
        <v>-0.11495862767239799</v>
      </c>
      <c r="G261" s="6">
        <f t="shared" si="59"/>
        <v>4.4307466672397988E-2</v>
      </c>
      <c r="H261" s="1">
        <v>1.6851779999999998</v>
      </c>
      <c r="I261">
        <f t="shared" si="46"/>
        <v>1866</v>
      </c>
      <c r="J261" s="7">
        <v>1.7099379447958782</v>
      </c>
    </row>
    <row r="262" spans="1:10" x14ac:dyDescent="0.25">
      <c r="A262">
        <f t="shared" si="57"/>
        <v>239</v>
      </c>
      <c r="B262">
        <v>-8.0230512000000007E-3</v>
      </c>
      <c r="C262">
        <v>2.9897259999999998E-2</v>
      </c>
      <c r="D262">
        <f t="shared" ref="D262:D325" si="60">1+D261</f>
        <v>1867</v>
      </c>
      <c r="E262" s="1">
        <f t="shared" si="50"/>
        <v>3.0357519341929362</v>
      </c>
      <c r="F262" s="6">
        <f t="shared" si="58"/>
        <v>-1.2885472984202709E-2</v>
      </c>
      <c r="G262" s="6">
        <f t="shared" si="59"/>
        <v>4.8624217842027084E-3</v>
      </c>
      <c r="H262" s="1">
        <v>1.693392</v>
      </c>
      <c r="I262">
        <f t="shared" ref="I262:I325" si="61">1+I261</f>
        <v>1867</v>
      </c>
      <c r="J262" s="7">
        <v>1.6880459329702879</v>
      </c>
    </row>
    <row r="263" spans="1:10" x14ac:dyDescent="0.25">
      <c r="A263">
        <f t="shared" si="57"/>
        <v>240</v>
      </c>
      <c r="B263">
        <v>-9.7636524999999991E-3</v>
      </c>
      <c r="C263">
        <v>2.9770741999999999E-2</v>
      </c>
      <c r="D263">
        <f t="shared" si="60"/>
        <v>1868</v>
      </c>
      <c r="E263" s="1">
        <f t="shared" si="50"/>
        <v>3.0062561349149481</v>
      </c>
      <c r="F263" s="6">
        <f t="shared" si="58"/>
        <v>-1.5127793550105519E-2</v>
      </c>
      <c r="G263" s="6">
        <f t="shared" si="59"/>
        <v>5.3641410501055198E-3</v>
      </c>
      <c r="H263" s="1">
        <v>1.7024999999999999</v>
      </c>
      <c r="I263">
        <f t="shared" si="61"/>
        <v>1868</v>
      </c>
      <c r="J263" s="7">
        <v>1.6627017070359851</v>
      </c>
    </row>
    <row r="264" spans="1:10" x14ac:dyDescent="0.25">
      <c r="A264">
        <f t="shared" si="57"/>
        <v>241</v>
      </c>
      <c r="B264">
        <v>-5.0892429000000003E-2</v>
      </c>
      <c r="C264">
        <v>3.0035493999999999E-2</v>
      </c>
      <c r="D264">
        <f t="shared" si="60"/>
        <v>1869</v>
      </c>
      <c r="E264" s="1">
        <f t="shared" si="50"/>
        <v>2.8570884064940691</v>
      </c>
      <c r="F264" s="6">
        <f t="shared" si="58"/>
        <v>-6.8266818902467524E-3</v>
      </c>
      <c r="G264" s="6">
        <f t="shared" si="59"/>
        <v>-4.406574710975325E-2</v>
      </c>
      <c r="H264" s="1">
        <v>1.6291069999999999</v>
      </c>
      <c r="I264">
        <f t="shared" si="61"/>
        <v>1869</v>
      </c>
      <c r="J264" s="7">
        <v>1.6513896273204698</v>
      </c>
    </row>
    <row r="265" spans="1:10" x14ac:dyDescent="0.25">
      <c r="A265">
        <f t="shared" ref="A265:A280" si="62">1+A264</f>
        <v>242</v>
      </c>
      <c r="B265">
        <v>6.3976605000000006E-2</v>
      </c>
      <c r="C265">
        <v>2.9369491000000001E-2</v>
      </c>
      <c r="D265">
        <f t="shared" si="60"/>
        <v>1870</v>
      </c>
      <c r="E265" s="1">
        <f t="shared" si="50"/>
        <v>3.0458489742826527</v>
      </c>
      <c r="F265" s="6">
        <f t="shared" ref="F265:F280" si="63">B265-G265</f>
        <v>7.3669821896123686E-2</v>
      </c>
      <c r="G265" s="6">
        <f t="shared" ref="G265:G280" si="64">LN(H265)-LN(H264)</f>
        <v>-9.6932168961236798E-3</v>
      </c>
      <c r="H265" s="1">
        <v>1.6133920000000002</v>
      </c>
      <c r="I265">
        <f t="shared" si="61"/>
        <v>1870</v>
      </c>
      <c r="J265" s="7">
        <v>1.7776405543292451</v>
      </c>
    </row>
    <row r="266" spans="1:10" x14ac:dyDescent="0.25">
      <c r="A266">
        <f t="shared" si="62"/>
        <v>243</v>
      </c>
      <c r="B266">
        <v>1.2945643E-2</v>
      </c>
      <c r="C266">
        <v>2.9306854E-2</v>
      </c>
      <c r="D266">
        <f t="shared" si="60"/>
        <v>1871</v>
      </c>
      <c r="E266" s="1">
        <f t="shared" si="50"/>
        <v>3.0855357790823343</v>
      </c>
      <c r="F266" s="6">
        <f t="shared" si="63"/>
        <v>-3.566056761022058E-2</v>
      </c>
      <c r="G266" s="6">
        <f t="shared" si="64"/>
        <v>4.8606210610220579E-2</v>
      </c>
      <c r="H266" s="1">
        <v>1.6937500000000001</v>
      </c>
      <c r="I266">
        <f t="shared" si="61"/>
        <v>1871</v>
      </c>
      <c r="J266" s="7">
        <v>1.7153658579619788</v>
      </c>
    </row>
    <row r="267" spans="1:10" x14ac:dyDescent="0.25">
      <c r="A267">
        <f t="shared" si="62"/>
        <v>244</v>
      </c>
      <c r="B267">
        <v>2.8876408999999999E-2</v>
      </c>
      <c r="C267">
        <v>2.7931431E-2</v>
      </c>
      <c r="D267">
        <f t="shared" si="60"/>
        <v>1872</v>
      </c>
      <c r="E267" s="1">
        <f t="shared" si="50"/>
        <v>3.1759338770197703</v>
      </c>
      <c r="F267" s="6">
        <f t="shared" si="63"/>
        <v>1.2978653598266561E-2</v>
      </c>
      <c r="G267" s="6">
        <f t="shared" si="64"/>
        <v>1.5897755401733438E-2</v>
      </c>
      <c r="H267" s="1">
        <v>1.7208920000000001</v>
      </c>
      <c r="I267">
        <f t="shared" si="61"/>
        <v>1872</v>
      </c>
      <c r="J267" s="7">
        <v>1.7377740970670312</v>
      </c>
    </row>
    <row r="268" spans="1:10" x14ac:dyDescent="0.25">
      <c r="A268">
        <f t="shared" si="62"/>
        <v>245</v>
      </c>
      <c r="B268">
        <v>0.12095902</v>
      </c>
      <c r="C268">
        <v>2.7903997999999999E-2</v>
      </c>
      <c r="D268">
        <f t="shared" si="60"/>
        <v>1873</v>
      </c>
      <c r="E268" s="1">
        <f t="shared" si="50"/>
        <v>3.5842912063725803</v>
      </c>
      <c r="F268" s="6">
        <f t="shared" si="63"/>
        <v>0.10286058613790924</v>
      </c>
      <c r="G268" s="6">
        <f t="shared" si="64"/>
        <v>1.8098433862090757E-2</v>
      </c>
      <c r="H268" s="1">
        <v>1.752321</v>
      </c>
      <c r="I268">
        <f t="shared" si="61"/>
        <v>1873</v>
      </c>
      <c r="J268" s="7">
        <v>1.9260391222427149</v>
      </c>
    </row>
    <row r="269" spans="1:10" x14ac:dyDescent="0.25">
      <c r="A269">
        <f t="shared" si="62"/>
        <v>246</v>
      </c>
      <c r="B269">
        <v>0.17532179000000001</v>
      </c>
      <c r="C269">
        <v>2.6609140999999999E-2</v>
      </c>
      <c r="D269">
        <f t="shared" si="60"/>
        <v>1874</v>
      </c>
      <c r="E269" s="1">
        <f t="shared" si="50"/>
        <v>4.2711475302796584</v>
      </c>
      <c r="F269" s="6">
        <f t="shared" si="63"/>
        <v>0.17991825534289149</v>
      </c>
      <c r="G269" s="6">
        <f t="shared" si="64"/>
        <v>-4.596465342891487E-3</v>
      </c>
      <c r="H269" s="1">
        <v>1.7442850000000001</v>
      </c>
      <c r="I269">
        <f t="shared" si="61"/>
        <v>1874</v>
      </c>
      <c r="J269" s="7">
        <v>2.3056989929235292</v>
      </c>
    </row>
    <row r="270" spans="1:10" x14ac:dyDescent="0.25">
      <c r="A270">
        <f t="shared" si="62"/>
        <v>247</v>
      </c>
      <c r="B270">
        <v>-3.9447962000000003E-2</v>
      </c>
      <c r="C270">
        <v>2.6432431999999999E-2</v>
      </c>
      <c r="D270">
        <f t="shared" si="60"/>
        <v>1875</v>
      </c>
      <c r="E270" s="1">
        <f t="shared" si="50"/>
        <v>4.1059394492367938</v>
      </c>
      <c r="F270" s="6">
        <f t="shared" si="63"/>
        <v>-3.489804322042267E-3</v>
      </c>
      <c r="G270" s="6">
        <f t="shared" si="64"/>
        <v>-3.5958157677957736E-2</v>
      </c>
      <c r="H270" s="1">
        <v>1.6826779999999999</v>
      </c>
      <c r="I270">
        <f t="shared" si="61"/>
        <v>1875</v>
      </c>
      <c r="J270" s="7">
        <v>2.2976665785419601</v>
      </c>
    </row>
    <row r="271" spans="1:10" x14ac:dyDescent="0.25">
      <c r="A271">
        <f t="shared" si="62"/>
        <v>248</v>
      </c>
      <c r="B271">
        <v>8.8362176000000001E-2</v>
      </c>
      <c r="C271">
        <v>2.7043349000000001E-2</v>
      </c>
      <c r="D271">
        <f t="shared" si="60"/>
        <v>1876</v>
      </c>
      <c r="E271" s="1">
        <f t="shared" si="50"/>
        <v>4.485261268185031</v>
      </c>
      <c r="F271" s="6">
        <f t="shared" si="63"/>
        <v>4.0294987286698156E-2</v>
      </c>
      <c r="G271" s="6">
        <f t="shared" si="64"/>
        <v>4.8067188713301845E-2</v>
      </c>
      <c r="H271" s="1">
        <v>1.7655350000000001</v>
      </c>
      <c r="I271">
        <f t="shared" si="61"/>
        <v>1876</v>
      </c>
      <c r="J271" s="7">
        <v>2.3921416777622939</v>
      </c>
    </row>
    <row r="272" spans="1:10" x14ac:dyDescent="0.25">
      <c r="A272">
        <f t="shared" si="62"/>
        <v>249</v>
      </c>
      <c r="B272">
        <v>-1.3496398E-2</v>
      </c>
      <c r="C272">
        <v>2.6343394999999999E-2</v>
      </c>
      <c r="D272">
        <f t="shared" si="60"/>
        <v>1877</v>
      </c>
      <c r="E272" s="1">
        <f t="shared" si="50"/>
        <v>4.4251330667514512</v>
      </c>
      <c r="F272" s="6">
        <f t="shared" si="63"/>
        <v>-3.0842886236836821E-2</v>
      </c>
      <c r="G272" s="6">
        <f t="shared" si="64"/>
        <v>1.7346488236836821E-2</v>
      </c>
      <c r="H272" s="1">
        <v>1.7964279999999999</v>
      </c>
      <c r="I272">
        <f t="shared" si="61"/>
        <v>1877</v>
      </c>
      <c r="J272" s="7">
        <v>2.3194873186824281</v>
      </c>
    </row>
    <row r="273" spans="1:10" x14ac:dyDescent="0.25">
      <c r="A273">
        <f t="shared" si="62"/>
        <v>250</v>
      </c>
      <c r="B273">
        <v>0.10161003</v>
      </c>
      <c r="C273">
        <v>2.6229064999999999E-2</v>
      </c>
      <c r="D273">
        <f t="shared" si="60"/>
        <v>1878</v>
      </c>
      <c r="E273" s="1">
        <f t="shared" si="50"/>
        <v>4.8984086133952456</v>
      </c>
      <c r="F273" s="6">
        <f t="shared" si="63"/>
        <v>0.13260202861625991</v>
      </c>
      <c r="G273" s="6">
        <f t="shared" si="64"/>
        <v>-3.0991998616259897E-2</v>
      </c>
      <c r="H273" s="1">
        <v>1.7416069999999999</v>
      </c>
      <c r="I273">
        <f t="shared" si="61"/>
        <v>1878</v>
      </c>
      <c r="J273" s="7">
        <v>2.6483801966073495</v>
      </c>
    </row>
    <row r="274" spans="1:10" x14ac:dyDescent="0.25">
      <c r="A274">
        <f t="shared" si="62"/>
        <v>251</v>
      </c>
      <c r="B274">
        <v>-3.3324025E-2</v>
      </c>
      <c r="C274">
        <v>2.5750331000000001E-2</v>
      </c>
      <c r="D274">
        <f t="shared" si="60"/>
        <v>1879</v>
      </c>
      <c r="E274" s="1">
        <f t="shared" si="50"/>
        <v>4.737863779025707</v>
      </c>
      <c r="F274" s="6">
        <f t="shared" si="63"/>
        <v>-9.248726240517334E-3</v>
      </c>
      <c r="G274" s="6">
        <f t="shared" si="64"/>
        <v>-2.4075298759482666E-2</v>
      </c>
      <c r="H274" s="1">
        <v>1.700178</v>
      </c>
      <c r="I274">
        <f t="shared" si="61"/>
        <v>1879</v>
      </c>
      <c r="J274" s="7">
        <v>2.6239989746070362</v>
      </c>
    </row>
    <row r="275" spans="1:10" x14ac:dyDescent="0.25">
      <c r="A275">
        <f t="shared" si="62"/>
        <v>252</v>
      </c>
      <c r="B275">
        <v>-3.6790797999999999E-3</v>
      </c>
      <c r="C275">
        <v>2.6978385000000001E-2</v>
      </c>
      <c r="D275">
        <f t="shared" si="60"/>
        <v>1880</v>
      </c>
      <c r="E275" s="1">
        <f t="shared" si="50"/>
        <v>4.720464825795303</v>
      </c>
      <c r="F275" s="6">
        <f t="shared" si="63"/>
        <v>-2.2923616732175536E-2</v>
      </c>
      <c r="G275" s="6">
        <f t="shared" si="64"/>
        <v>1.9244536932175538E-2</v>
      </c>
      <c r="H275" s="1">
        <v>1.733214</v>
      </c>
      <c r="I275">
        <f t="shared" si="61"/>
        <v>1880</v>
      </c>
      <c r="J275" s="7">
        <v>2.5645316351686716</v>
      </c>
    </row>
    <row r="276" spans="1:10" x14ac:dyDescent="0.25">
      <c r="A276">
        <f t="shared" si="62"/>
        <v>253</v>
      </c>
      <c r="B276">
        <v>7.2270288000000002E-2</v>
      </c>
      <c r="C276">
        <v>2.7790928999999999E-2</v>
      </c>
      <c r="D276">
        <f t="shared" si="60"/>
        <v>1881</v>
      </c>
      <c r="E276" s="1">
        <f t="shared" si="50"/>
        <v>5.0742440734540253</v>
      </c>
      <c r="F276" s="6">
        <f t="shared" si="63"/>
        <v>8.5232904459459066E-2</v>
      </c>
      <c r="G276" s="6">
        <f t="shared" si="64"/>
        <v>-1.2962616459459064E-2</v>
      </c>
      <c r="H276" s="1">
        <v>1.7108920000000001</v>
      </c>
      <c r="I276">
        <f t="shared" si="61"/>
        <v>1881</v>
      </c>
      <c r="J276" s="7">
        <v>2.7926997157754165</v>
      </c>
    </row>
    <row r="277" spans="1:10" x14ac:dyDescent="0.25">
      <c r="A277">
        <f t="shared" si="62"/>
        <v>254</v>
      </c>
      <c r="B277">
        <v>9.4337341000000005E-2</v>
      </c>
      <c r="C277">
        <v>2.9339917E-2</v>
      </c>
      <c r="D277">
        <f t="shared" si="60"/>
        <v>1882</v>
      </c>
      <c r="E277" s="1">
        <f t="shared" si="50"/>
        <v>5.5762410575404546</v>
      </c>
      <c r="F277" s="6">
        <f t="shared" si="63"/>
        <v>0.115859098869857</v>
      </c>
      <c r="G277" s="6">
        <f t="shared" si="64"/>
        <v>-2.1521757869856994E-2</v>
      </c>
      <c r="H277" s="1">
        <v>1.6744640000000002</v>
      </c>
      <c r="I277">
        <f t="shared" si="61"/>
        <v>1882</v>
      </c>
      <c r="J277" s="7">
        <v>3.1357483913026569</v>
      </c>
    </row>
    <row r="278" spans="1:10" x14ac:dyDescent="0.25">
      <c r="A278">
        <f t="shared" si="62"/>
        <v>255</v>
      </c>
      <c r="B278">
        <v>-0.12773519999999999</v>
      </c>
      <c r="C278">
        <v>2.8461711000000001E-2</v>
      </c>
      <c r="D278">
        <f t="shared" si="60"/>
        <v>1883</v>
      </c>
      <c r="E278" s="1">
        <f t="shared" si="50"/>
        <v>4.9075738909263897</v>
      </c>
      <c r="F278" s="6">
        <f t="shared" si="63"/>
        <v>-0.10987364964082807</v>
      </c>
      <c r="G278" s="6">
        <f t="shared" si="64"/>
        <v>-1.7861550359171918E-2</v>
      </c>
      <c r="H278" s="1">
        <v>1.6448210000000001</v>
      </c>
      <c r="I278">
        <f t="shared" si="61"/>
        <v>1883</v>
      </c>
      <c r="J278" s="7">
        <v>2.8094654031680779</v>
      </c>
    </row>
    <row r="279" spans="1:10" x14ac:dyDescent="0.25">
      <c r="A279">
        <f t="shared" si="62"/>
        <v>256</v>
      </c>
      <c r="B279">
        <v>-9.2194559999999995E-2</v>
      </c>
      <c r="C279">
        <v>2.9331939000000001E-2</v>
      </c>
      <c r="D279">
        <f t="shared" si="60"/>
        <v>1884</v>
      </c>
      <c r="E279" s="1">
        <f t="shared" si="50"/>
        <v>4.4753526083739272</v>
      </c>
      <c r="F279" s="6">
        <f t="shared" si="63"/>
        <v>-5.8297012525207595E-2</v>
      </c>
      <c r="G279" s="6">
        <f t="shared" si="64"/>
        <v>-3.38975474747924E-2</v>
      </c>
      <c r="H279" s="1">
        <v>1.59</v>
      </c>
      <c r="I279">
        <f t="shared" si="61"/>
        <v>1884</v>
      </c>
      <c r="J279" s="7">
        <v>2.6503645716364796</v>
      </c>
    </row>
    <row r="280" spans="1:10" x14ac:dyDescent="0.25">
      <c r="A280">
        <f t="shared" si="62"/>
        <v>257</v>
      </c>
      <c r="B280">
        <v>-1.429895E-2</v>
      </c>
      <c r="C280">
        <v>2.9869454E-2</v>
      </c>
      <c r="D280">
        <f t="shared" si="60"/>
        <v>1885</v>
      </c>
      <c r="E280" s="1">
        <f t="shared" ref="E280:E339" si="65">EXP(LN(E279)+B280)</f>
        <v>4.4118151075374881</v>
      </c>
      <c r="F280" s="6">
        <f t="shared" si="63"/>
        <v>4.2423820677400005E-2</v>
      </c>
      <c r="G280" s="6">
        <f t="shared" si="64"/>
        <v>-5.6722770677400003E-2</v>
      </c>
      <c r="H280" s="1">
        <v>1.502321</v>
      </c>
      <c r="I280">
        <f t="shared" si="61"/>
        <v>1885</v>
      </c>
      <c r="J280" s="7">
        <v>2.7652222885047757</v>
      </c>
    </row>
    <row r="281" spans="1:10" x14ac:dyDescent="0.25">
      <c r="A281">
        <f t="shared" ref="A281:A296" si="66">1+A280</f>
        <v>258</v>
      </c>
      <c r="B281">
        <v>1.7049766000000001E-2</v>
      </c>
      <c r="C281">
        <v>2.9849886999999999E-2</v>
      </c>
      <c r="D281">
        <f t="shared" si="60"/>
        <v>1886</v>
      </c>
      <c r="E281" s="1">
        <f t="shared" si="65"/>
        <v>4.487680427942637</v>
      </c>
      <c r="F281" s="6">
        <f t="shared" ref="F281:F296" si="67">B281-G281</f>
        <v>3.6250838685296639E-2</v>
      </c>
      <c r="G281" s="6">
        <f t="shared" ref="G281:G296" si="68">LN(H281)-LN(H280)</f>
        <v>-1.9201072685296638E-2</v>
      </c>
      <c r="H281" s="1">
        <v>1.4737499999999999</v>
      </c>
      <c r="I281">
        <f t="shared" si="61"/>
        <v>1886</v>
      </c>
      <c r="J281" s="7">
        <v>2.8673029925406075</v>
      </c>
    </row>
    <row r="282" spans="1:10" x14ac:dyDescent="0.25">
      <c r="A282">
        <f t="shared" si="66"/>
        <v>259</v>
      </c>
      <c r="B282">
        <v>1.6141002000000002E-2</v>
      </c>
      <c r="C282">
        <v>2.8824509000000002E-2</v>
      </c>
      <c r="D282">
        <f t="shared" si="60"/>
        <v>1887</v>
      </c>
      <c r="E282" s="1">
        <f t="shared" si="65"/>
        <v>4.5607038367955761</v>
      </c>
      <c r="F282" s="6">
        <f t="shared" si="67"/>
        <v>2.9191352630755715E-2</v>
      </c>
      <c r="G282" s="6">
        <f t="shared" si="68"/>
        <v>-1.3050350630755714E-2</v>
      </c>
      <c r="H282" s="1">
        <v>1.454642</v>
      </c>
      <c r="I282">
        <f t="shared" si="61"/>
        <v>1887</v>
      </c>
      <c r="J282" s="7">
        <v>2.952237084620343</v>
      </c>
    </row>
    <row r="283" spans="1:10" x14ac:dyDescent="0.25">
      <c r="A283">
        <f t="shared" si="66"/>
        <v>260</v>
      </c>
      <c r="B283">
        <v>-7.6732064000000003E-2</v>
      </c>
      <c r="C283">
        <v>2.9960759999999999E-2</v>
      </c>
      <c r="D283">
        <f t="shared" si="60"/>
        <v>1888</v>
      </c>
      <c r="E283" s="1">
        <f t="shared" si="65"/>
        <v>4.2238409752481836</v>
      </c>
      <c r="F283" s="6">
        <f t="shared" si="67"/>
        <v>-5.2880490227376967E-2</v>
      </c>
      <c r="G283" s="6">
        <f t="shared" si="68"/>
        <v>-2.3851573772623036E-2</v>
      </c>
      <c r="H283" s="1">
        <v>1.4203569999999999</v>
      </c>
      <c r="I283">
        <f t="shared" si="61"/>
        <v>1888</v>
      </c>
      <c r="J283" s="7">
        <v>2.8001772717159019</v>
      </c>
    </row>
    <row r="284" spans="1:10" x14ac:dyDescent="0.25">
      <c r="A284">
        <f t="shared" si="66"/>
        <v>261</v>
      </c>
      <c r="B284">
        <v>-0.13146126999999999</v>
      </c>
      <c r="C284">
        <v>3.0071331999999999E-2</v>
      </c>
      <c r="D284">
        <f t="shared" si="60"/>
        <v>1889</v>
      </c>
      <c r="E284" s="1">
        <f t="shared" si="65"/>
        <v>3.7035196631143514</v>
      </c>
      <c r="F284" s="6">
        <f t="shared" si="67"/>
        <v>-0.1594783788084462</v>
      </c>
      <c r="G284" s="6">
        <f t="shared" si="68"/>
        <v>2.8017108808446212E-2</v>
      </c>
      <c r="H284" s="1">
        <v>1.4607140000000001</v>
      </c>
      <c r="I284">
        <f t="shared" si="61"/>
        <v>1889</v>
      </c>
      <c r="J284" s="7">
        <v>2.3873986630968203</v>
      </c>
    </row>
    <row r="285" spans="1:10" x14ac:dyDescent="0.25">
      <c r="A285">
        <f t="shared" si="66"/>
        <v>262</v>
      </c>
      <c r="B285">
        <v>3.0777575000000001E-2</v>
      </c>
      <c r="C285">
        <v>2.9437857000000001E-2</v>
      </c>
      <c r="D285">
        <f t="shared" si="60"/>
        <v>1890</v>
      </c>
      <c r="E285" s="1">
        <f t="shared" si="65"/>
        <v>3.8192772486367956</v>
      </c>
      <c r="F285" s="6">
        <f t="shared" si="67"/>
        <v>1.3807467490208059E-2</v>
      </c>
      <c r="G285" s="6">
        <f t="shared" si="68"/>
        <v>1.6970107509791943E-2</v>
      </c>
      <c r="H285" s="1">
        <v>1.4857140000000002</v>
      </c>
      <c r="I285">
        <f t="shared" si="61"/>
        <v>1890</v>
      </c>
      <c r="J285" s="7">
        <v>2.4205912177489237</v>
      </c>
    </row>
    <row r="286" spans="1:10" x14ac:dyDescent="0.25">
      <c r="A286">
        <f t="shared" si="66"/>
        <v>263</v>
      </c>
      <c r="B286">
        <v>-7.4406269000000004E-3</v>
      </c>
      <c r="C286">
        <v>2.9948257999999998E-2</v>
      </c>
      <c r="D286">
        <f t="shared" si="60"/>
        <v>1891</v>
      </c>
      <c r="E286" s="1">
        <f t="shared" si="65"/>
        <v>3.7909648930604054</v>
      </c>
      <c r="F286" s="6">
        <f t="shared" si="67"/>
        <v>-5.0951043352593844E-2</v>
      </c>
      <c r="G286" s="6">
        <f t="shared" si="68"/>
        <v>4.3510416452593847E-2</v>
      </c>
      <c r="H286" s="1">
        <v>1.5517850000000002</v>
      </c>
      <c r="I286">
        <f t="shared" si="61"/>
        <v>1891</v>
      </c>
      <c r="J286" s="7">
        <v>2.3003488189143146</v>
      </c>
    </row>
    <row r="287" spans="1:10" x14ac:dyDescent="0.25">
      <c r="A287">
        <f t="shared" si="66"/>
        <v>264</v>
      </c>
      <c r="B287">
        <v>0.14295131</v>
      </c>
      <c r="C287">
        <v>2.9165963999999999E-2</v>
      </c>
      <c r="D287">
        <f t="shared" si="60"/>
        <v>1892</v>
      </c>
      <c r="E287" s="1">
        <f t="shared" si="65"/>
        <v>4.3735362215304727</v>
      </c>
      <c r="F287" s="6">
        <f t="shared" si="67"/>
        <v>0.16364685637871179</v>
      </c>
      <c r="G287" s="6">
        <f t="shared" si="68"/>
        <v>-2.0695546378711793E-2</v>
      </c>
      <c r="H287" s="1">
        <v>1.52</v>
      </c>
      <c r="I287">
        <f t="shared" si="61"/>
        <v>1892</v>
      </c>
      <c r="J287" s="7">
        <v>2.7093469505962386</v>
      </c>
    </row>
    <row r="288" spans="1:10" x14ac:dyDescent="0.25">
      <c r="A288">
        <f t="shared" si="66"/>
        <v>265</v>
      </c>
      <c r="B288">
        <v>-0.16072866999999999</v>
      </c>
      <c r="C288">
        <v>3.0734299999999999E-2</v>
      </c>
      <c r="D288">
        <f t="shared" si="60"/>
        <v>1893</v>
      </c>
      <c r="E288" s="1">
        <f t="shared" si="65"/>
        <v>3.7241670492601631</v>
      </c>
      <c r="F288" s="6">
        <f t="shared" si="67"/>
        <v>-9.4936029449991993E-2</v>
      </c>
      <c r="G288" s="6">
        <f t="shared" si="68"/>
        <v>-6.5792640550007997E-2</v>
      </c>
      <c r="H288" s="1">
        <v>1.4232140000000002</v>
      </c>
      <c r="I288">
        <f t="shared" si="61"/>
        <v>1893</v>
      </c>
      <c r="J288" s="7">
        <v>2.4639644030728722</v>
      </c>
    </row>
    <row r="289" spans="1:10" x14ac:dyDescent="0.25">
      <c r="A289">
        <f t="shared" si="66"/>
        <v>266</v>
      </c>
      <c r="B289">
        <v>-9.5802705000000002E-2</v>
      </c>
      <c r="C289">
        <v>3.0339148999999999E-2</v>
      </c>
      <c r="D289">
        <f t="shared" si="60"/>
        <v>1894</v>
      </c>
      <c r="E289" s="1">
        <f t="shared" si="65"/>
        <v>3.3839393225341454</v>
      </c>
      <c r="F289" s="6">
        <f t="shared" si="67"/>
        <v>-6.7165370357184465E-2</v>
      </c>
      <c r="G289" s="6">
        <f t="shared" si="68"/>
        <v>-2.8637334642815537E-2</v>
      </c>
      <c r="H289" s="1">
        <v>1.3830350000000002</v>
      </c>
      <c r="I289">
        <f t="shared" si="61"/>
        <v>1894</v>
      </c>
      <c r="J289" s="7">
        <v>2.3039066566470425</v>
      </c>
    </row>
    <row r="290" spans="1:10" x14ac:dyDescent="0.25">
      <c r="A290">
        <f t="shared" si="66"/>
        <v>267</v>
      </c>
      <c r="B290">
        <v>7.5117641999999998E-2</v>
      </c>
      <c r="C290">
        <v>2.9186709000000002E-2</v>
      </c>
      <c r="D290">
        <f t="shared" si="60"/>
        <v>1895</v>
      </c>
      <c r="E290" s="1">
        <f t="shared" si="65"/>
        <v>3.6479236871112457</v>
      </c>
      <c r="F290" s="6">
        <f t="shared" si="67"/>
        <v>9.9028999729848147E-2</v>
      </c>
      <c r="G290" s="6">
        <f t="shared" si="68"/>
        <v>-2.3911357729848148E-2</v>
      </c>
      <c r="H290" s="1">
        <v>1.3503569999999998</v>
      </c>
      <c r="I290">
        <f t="shared" si="61"/>
        <v>1895</v>
      </c>
      <c r="J290" s="7">
        <v>2.5437394636210127</v>
      </c>
    </row>
    <row r="291" spans="1:10" x14ac:dyDescent="0.25">
      <c r="A291">
        <f t="shared" si="66"/>
        <v>268</v>
      </c>
      <c r="B291">
        <v>-2.5569423000000001E-2</v>
      </c>
      <c r="C291">
        <v>2.8975409000000001E-2</v>
      </c>
      <c r="D291">
        <f t="shared" si="60"/>
        <v>1896</v>
      </c>
      <c r="E291" s="1">
        <f t="shared" si="65"/>
        <v>3.5558307819459314</v>
      </c>
      <c r="F291" s="6">
        <f t="shared" si="67"/>
        <v>-1.3997621529847591E-2</v>
      </c>
      <c r="G291" s="6">
        <f t="shared" si="68"/>
        <v>-1.157180147015241E-2</v>
      </c>
      <c r="H291" s="1">
        <v>1.334821</v>
      </c>
      <c r="I291">
        <f t="shared" si="61"/>
        <v>1896</v>
      </c>
      <c r="J291" s="7">
        <v>2.50838120442394</v>
      </c>
    </row>
    <row r="292" spans="1:10" x14ac:dyDescent="0.25">
      <c r="A292">
        <f t="shared" si="66"/>
        <v>269</v>
      </c>
      <c r="B292">
        <v>-1.6111495999999999E-2</v>
      </c>
      <c r="C292">
        <v>2.9311065000000001E-2</v>
      </c>
      <c r="D292">
        <f t="shared" si="60"/>
        <v>1897</v>
      </c>
      <c r="E292" s="1">
        <f t="shared" si="65"/>
        <v>3.4990000717450696</v>
      </c>
      <c r="F292" s="6">
        <f t="shared" si="67"/>
        <v>-3.0192814867702363E-2</v>
      </c>
      <c r="G292" s="6">
        <f t="shared" si="68"/>
        <v>1.4081318867702364E-2</v>
      </c>
      <c r="H292" s="1">
        <v>1.35375</v>
      </c>
      <c r="I292">
        <f t="shared" si="61"/>
        <v>1897</v>
      </c>
      <c r="J292" s="7">
        <v>2.4337780224389389</v>
      </c>
    </row>
    <row r="293" spans="1:10" x14ac:dyDescent="0.25">
      <c r="A293">
        <f t="shared" si="66"/>
        <v>270</v>
      </c>
      <c r="B293">
        <v>0.11553255</v>
      </c>
      <c r="C293">
        <v>2.8533757E-2</v>
      </c>
      <c r="D293">
        <f t="shared" si="60"/>
        <v>1898</v>
      </c>
      <c r="E293" s="1">
        <f t="shared" si="65"/>
        <v>3.927526285833586</v>
      </c>
      <c r="F293" s="6">
        <f t="shared" si="67"/>
        <v>0.10347041092551316</v>
      </c>
      <c r="G293" s="6">
        <f t="shared" si="68"/>
        <v>1.2062139074486833E-2</v>
      </c>
      <c r="H293" s="1">
        <v>1.3701779999999999</v>
      </c>
      <c r="I293">
        <f t="shared" si="61"/>
        <v>1898</v>
      </c>
      <c r="J293" s="7">
        <v>2.6990914129718364</v>
      </c>
    </row>
    <row r="294" spans="1:10" x14ac:dyDescent="0.25">
      <c r="A294">
        <f t="shared" si="66"/>
        <v>271</v>
      </c>
      <c r="B294">
        <v>2.2015872999999998E-2</v>
      </c>
      <c r="C294">
        <v>2.8688497E-2</v>
      </c>
      <c r="D294">
        <f t="shared" si="60"/>
        <v>1899</v>
      </c>
      <c r="E294" s="1">
        <f t="shared" si="65"/>
        <v>4.0149530628818306</v>
      </c>
      <c r="F294" s="6">
        <f t="shared" si="67"/>
        <v>4.0031804188839316E-2</v>
      </c>
      <c r="G294" s="6">
        <f t="shared" si="68"/>
        <v>-1.8015931188839318E-2</v>
      </c>
      <c r="H294" s="1">
        <v>1.3457140000000001</v>
      </c>
      <c r="I294">
        <f t="shared" si="61"/>
        <v>1899</v>
      </c>
      <c r="J294" s="7">
        <v>2.8093327702803683</v>
      </c>
    </row>
    <row r="295" spans="1:10" x14ac:dyDescent="0.25">
      <c r="A295">
        <f t="shared" si="66"/>
        <v>272</v>
      </c>
      <c r="B295">
        <v>-2.6873798000000001E-2</v>
      </c>
      <c r="C295">
        <v>2.7625506000000001E-2</v>
      </c>
      <c r="D295">
        <f t="shared" si="60"/>
        <v>1900</v>
      </c>
      <c r="E295" s="1">
        <f t="shared" si="65"/>
        <v>3.9084929264490351</v>
      </c>
      <c r="F295" s="6">
        <f t="shared" si="67"/>
        <v>-6.1049763600591278E-2</v>
      </c>
      <c r="G295" s="6">
        <f t="shared" si="68"/>
        <v>3.4175965600591274E-2</v>
      </c>
      <c r="H295" s="1">
        <v>1.3925000000000001</v>
      </c>
      <c r="I295">
        <f t="shared" si="61"/>
        <v>1900</v>
      </c>
      <c r="J295" s="7">
        <v>2.6429540323626601</v>
      </c>
    </row>
    <row r="296" spans="1:10" x14ac:dyDescent="0.25">
      <c r="A296">
        <f t="shared" si="66"/>
        <v>273</v>
      </c>
      <c r="B296">
        <v>4.6457553999999998E-2</v>
      </c>
      <c r="C296">
        <v>2.6829941E-2</v>
      </c>
      <c r="D296">
        <f t="shared" si="60"/>
        <v>1901</v>
      </c>
      <c r="E296" s="1">
        <f t="shared" si="65"/>
        <v>4.0943558890825171</v>
      </c>
      <c r="F296" s="6">
        <f t="shared" si="67"/>
        <v>1.3411784319907402E-2</v>
      </c>
      <c r="G296" s="6">
        <f t="shared" si="68"/>
        <v>3.3045769680092596E-2</v>
      </c>
      <c r="H296" s="1">
        <v>1.4392850000000001</v>
      </c>
      <c r="I296">
        <f t="shared" si="61"/>
        <v>1901</v>
      </c>
      <c r="J296" s="7">
        <v>2.6786395299989736</v>
      </c>
    </row>
    <row r="297" spans="1:10" x14ac:dyDescent="0.25">
      <c r="A297">
        <f t="shared" ref="A297:A312" si="69">1+A296</f>
        <v>274</v>
      </c>
      <c r="B297">
        <v>8.4978138999999994E-2</v>
      </c>
      <c r="C297">
        <v>2.6701765999999998E-2</v>
      </c>
      <c r="D297">
        <f t="shared" si="60"/>
        <v>1902</v>
      </c>
      <c r="E297" s="1">
        <f t="shared" si="65"/>
        <v>4.4574976871591581</v>
      </c>
      <c r="F297" s="6">
        <f t="shared" ref="F297:F312" si="70">B297-G297</f>
        <v>4.8432867837672575E-2</v>
      </c>
      <c r="G297" s="6">
        <f t="shared" ref="G297:G312" si="71">LN(H297)-LN(H296)</f>
        <v>3.654527116232742E-2</v>
      </c>
      <c r="H297" s="1">
        <v>1.4928569999999999</v>
      </c>
      <c r="I297">
        <f t="shared" si="61"/>
        <v>1902</v>
      </c>
      <c r="J297" s="7">
        <v>2.8115667645228388</v>
      </c>
    </row>
    <row r="298" spans="1:10" x14ac:dyDescent="0.25">
      <c r="A298">
        <f t="shared" si="69"/>
        <v>275</v>
      </c>
      <c r="B298">
        <v>6.1305063999999999E-2</v>
      </c>
      <c r="C298">
        <v>2.6982731999999999E-2</v>
      </c>
      <c r="D298">
        <f t="shared" si="60"/>
        <v>1903</v>
      </c>
      <c r="E298" s="1">
        <f t="shared" si="65"/>
        <v>4.7393150255648742</v>
      </c>
      <c r="F298" s="6">
        <f t="shared" si="70"/>
        <v>6.1305063999999999E-2</v>
      </c>
      <c r="G298" s="6">
        <f t="shared" si="71"/>
        <v>0</v>
      </c>
      <c r="H298" s="1">
        <v>1.4928569999999999</v>
      </c>
      <c r="I298">
        <f t="shared" si="61"/>
        <v>1903</v>
      </c>
      <c r="J298" s="7">
        <v>2.9893230569400706</v>
      </c>
    </row>
    <row r="299" spans="1:10" x14ac:dyDescent="0.25">
      <c r="A299">
        <f t="shared" si="69"/>
        <v>276</v>
      </c>
      <c r="B299">
        <v>-6.2408303999999998E-2</v>
      </c>
      <c r="C299">
        <v>2.8420399999999998E-2</v>
      </c>
      <c r="D299">
        <f t="shared" si="60"/>
        <v>1904</v>
      </c>
      <c r="E299" s="1">
        <f t="shared" si="65"/>
        <v>4.4525827091094854</v>
      </c>
      <c r="F299" s="6">
        <f t="shared" si="70"/>
        <v>-0.10685997919824022</v>
      </c>
      <c r="G299" s="6">
        <f t="shared" si="71"/>
        <v>4.4451675198240226E-2</v>
      </c>
      <c r="H299" s="1">
        <v>1.5607140000000002</v>
      </c>
      <c r="I299">
        <f t="shared" si="61"/>
        <v>1904</v>
      </c>
      <c r="J299" s="7">
        <v>2.6863596314190015</v>
      </c>
    </row>
    <row r="300" spans="1:10" x14ac:dyDescent="0.25">
      <c r="A300">
        <f t="shared" si="69"/>
        <v>277</v>
      </c>
      <c r="B300">
        <v>-3.4822026999999998E-2</v>
      </c>
      <c r="C300">
        <v>2.9138434000000001E-2</v>
      </c>
      <c r="D300">
        <f t="shared" si="60"/>
        <v>1905</v>
      </c>
      <c r="E300" s="1">
        <f t="shared" si="65"/>
        <v>4.3002032322216417</v>
      </c>
      <c r="F300" s="6">
        <f t="shared" si="70"/>
        <v>-3.4822026999999998E-2</v>
      </c>
      <c r="G300" s="6">
        <f t="shared" si="71"/>
        <v>0</v>
      </c>
      <c r="H300" s="1">
        <v>1.5607140000000002</v>
      </c>
      <c r="I300">
        <f t="shared" si="61"/>
        <v>1905</v>
      </c>
      <c r="J300" s="7">
        <v>2.594425106647396</v>
      </c>
    </row>
    <row r="301" spans="1:10" x14ac:dyDescent="0.25">
      <c r="A301">
        <f t="shared" si="69"/>
        <v>278</v>
      </c>
      <c r="B301">
        <v>-0.12488999000000001</v>
      </c>
      <c r="C301">
        <v>2.9051006000000001E-2</v>
      </c>
      <c r="D301">
        <f t="shared" si="60"/>
        <v>1906</v>
      </c>
      <c r="E301" s="1">
        <f t="shared" si="65"/>
        <v>3.7953335345969048</v>
      </c>
      <c r="F301" s="6">
        <f t="shared" si="70"/>
        <v>-0.12488999000000001</v>
      </c>
      <c r="G301" s="6">
        <f t="shared" si="71"/>
        <v>0</v>
      </c>
      <c r="H301" s="1">
        <v>1.5607140000000002</v>
      </c>
      <c r="I301">
        <f t="shared" si="61"/>
        <v>1906</v>
      </c>
      <c r="J301" s="7">
        <v>2.2898240102879615</v>
      </c>
    </row>
    <row r="302" spans="1:10" x14ac:dyDescent="0.25">
      <c r="A302">
        <f t="shared" si="69"/>
        <v>279</v>
      </c>
      <c r="B302">
        <v>6.6665680000000005E-2</v>
      </c>
      <c r="C302">
        <v>2.9516773999999999E-2</v>
      </c>
      <c r="D302">
        <f t="shared" si="60"/>
        <v>1907</v>
      </c>
      <c r="E302" s="1">
        <f t="shared" si="65"/>
        <v>4.0569764315991641</v>
      </c>
      <c r="F302" s="6">
        <f t="shared" si="70"/>
        <v>6.6665680000000005E-2</v>
      </c>
      <c r="G302" s="6">
        <f t="shared" si="71"/>
        <v>0</v>
      </c>
      <c r="H302" s="1">
        <v>1.5607140000000002</v>
      </c>
      <c r="I302">
        <f t="shared" si="61"/>
        <v>1907</v>
      </c>
      <c r="J302" s="7">
        <v>2.4476800148303144</v>
      </c>
    </row>
    <row r="303" spans="1:10" x14ac:dyDescent="0.25">
      <c r="A303">
        <f t="shared" si="69"/>
        <v>280</v>
      </c>
      <c r="B303">
        <v>6.7208397000000003E-2</v>
      </c>
      <c r="C303">
        <v>2.9581830999999999E-2</v>
      </c>
      <c r="D303">
        <f t="shared" si="60"/>
        <v>1908</v>
      </c>
      <c r="E303" s="1">
        <f t="shared" si="65"/>
        <v>4.3390106959683434</v>
      </c>
      <c r="F303" s="6">
        <f t="shared" si="70"/>
        <v>2.4648862672755262E-2</v>
      </c>
      <c r="G303" s="6">
        <f t="shared" si="71"/>
        <v>4.2559534327244741E-2</v>
      </c>
      <c r="H303" s="1">
        <v>1.628571</v>
      </c>
      <c r="I303">
        <f t="shared" si="61"/>
        <v>1908</v>
      </c>
      <c r="J303" s="7">
        <v>2.5087622546581216</v>
      </c>
    </row>
    <row r="304" spans="1:10" x14ac:dyDescent="0.25">
      <c r="A304">
        <f t="shared" si="69"/>
        <v>281</v>
      </c>
      <c r="B304">
        <v>-0.13848952</v>
      </c>
      <c r="C304">
        <v>2.9508555999999998E-2</v>
      </c>
      <c r="D304">
        <f t="shared" si="60"/>
        <v>1909</v>
      </c>
      <c r="E304" s="1">
        <f t="shared" si="65"/>
        <v>3.7778567515745647</v>
      </c>
      <c r="F304" s="6">
        <f t="shared" si="70"/>
        <v>-0.13848952</v>
      </c>
      <c r="G304" s="6">
        <f t="shared" si="71"/>
        <v>0</v>
      </c>
      <c r="H304" s="1">
        <v>1.628571</v>
      </c>
      <c r="I304">
        <f t="shared" si="61"/>
        <v>1909</v>
      </c>
      <c r="J304" s="7">
        <v>2.1843099927506517</v>
      </c>
    </row>
    <row r="305" spans="1:10" x14ac:dyDescent="0.25">
      <c r="A305">
        <f t="shared" si="69"/>
        <v>282</v>
      </c>
      <c r="B305">
        <v>5.5861862999999998E-2</v>
      </c>
      <c r="C305">
        <v>2.9141836000000001E-2</v>
      </c>
      <c r="D305">
        <f t="shared" si="60"/>
        <v>1910</v>
      </c>
      <c r="E305" s="1">
        <f t="shared" si="65"/>
        <v>3.9949006682436048</v>
      </c>
      <c r="F305" s="6">
        <f t="shared" si="70"/>
        <v>5.5861862999999998E-2</v>
      </c>
      <c r="G305" s="6">
        <f t="shared" si="71"/>
        <v>0</v>
      </c>
      <c r="H305" s="1">
        <v>1.628571</v>
      </c>
      <c r="I305">
        <f t="shared" si="61"/>
        <v>1910</v>
      </c>
      <c r="J305" s="7">
        <v>2.3098020977248086</v>
      </c>
    </row>
    <row r="306" spans="1:10" x14ac:dyDescent="0.25">
      <c r="A306">
        <f t="shared" si="69"/>
        <v>283</v>
      </c>
      <c r="B306">
        <v>-1.441358E-2</v>
      </c>
      <c r="C306">
        <v>2.848881E-2</v>
      </c>
      <c r="D306">
        <f t="shared" si="60"/>
        <v>1911</v>
      </c>
      <c r="E306" s="1">
        <f t="shared" si="65"/>
        <v>3.9377328341656153</v>
      </c>
      <c r="F306" s="6">
        <f t="shared" si="70"/>
        <v>-5.5235500836022543E-2</v>
      </c>
      <c r="G306" s="6">
        <f t="shared" si="71"/>
        <v>4.0821920836022541E-2</v>
      </c>
      <c r="H306" s="1">
        <v>1.696428</v>
      </c>
      <c r="I306">
        <f t="shared" si="61"/>
        <v>1911</v>
      </c>
      <c r="J306" s="7">
        <v>2.1856785904586742</v>
      </c>
    </row>
    <row r="307" spans="1:10" x14ac:dyDescent="0.25">
      <c r="A307">
        <f t="shared" si="69"/>
        <v>284</v>
      </c>
      <c r="B307">
        <v>9.4506316000000007E-2</v>
      </c>
      <c r="C307">
        <v>2.8210789E-2</v>
      </c>
      <c r="D307">
        <f t="shared" si="60"/>
        <v>1912</v>
      </c>
      <c r="E307" s="1">
        <f t="shared" si="65"/>
        <v>4.3280255757242765</v>
      </c>
      <c r="F307" s="6">
        <f t="shared" si="70"/>
        <v>9.4506316000000007E-2</v>
      </c>
      <c r="G307" s="6">
        <f t="shared" si="71"/>
        <v>0</v>
      </c>
      <c r="H307" s="1">
        <v>1.696428</v>
      </c>
      <c r="I307">
        <f t="shared" si="61"/>
        <v>1912</v>
      </c>
      <c r="J307" s="7">
        <v>2.4023145394074414</v>
      </c>
    </row>
    <row r="308" spans="1:10" x14ac:dyDescent="0.25">
      <c r="A308">
        <f t="shared" si="69"/>
        <v>285</v>
      </c>
      <c r="B308">
        <v>3.8559532000000001E-2</v>
      </c>
      <c r="C308">
        <v>2.7408729E-2</v>
      </c>
      <c r="D308">
        <f t="shared" si="60"/>
        <v>1913</v>
      </c>
      <c r="E308" s="1">
        <f t="shared" si="65"/>
        <v>4.4981715090989827</v>
      </c>
      <c r="F308" s="6">
        <f t="shared" si="70"/>
        <v>3.8559532000000001E-2</v>
      </c>
      <c r="G308" s="6">
        <f t="shared" si="71"/>
        <v>0</v>
      </c>
      <c r="H308" s="1">
        <v>1.696428</v>
      </c>
      <c r="I308">
        <f t="shared" si="61"/>
        <v>1913</v>
      </c>
      <c r="J308" s="7">
        <v>2.4967557672642582</v>
      </c>
    </row>
    <row r="309" spans="1:10" x14ac:dyDescent="0.25">
      <c r="A309">
        <f t="shared" si="69"/>
        <v>286</v>
      </c>
      <c r="B309">
        <v>-2.710872E-3</v>
      </c>
      <c r="C309">
        <v>2.8134163E-2</v>
      </c>
      <c r="D309">
        <f t="shared" si="60"/>
        <v>1914</v>
      </c>
      <c r="E309" s="1">
        <f t="shared" si="65"/>
        <v>4.485994055120778</v>
      </c>
      <c r="F309" s="6">
        <f t="shared" si="70"/>
        <v>-2.710872E-3</v>
      </c>
      <c r="G309" s="6">
        <f t="shared" si="71"/>
        <v>0</v>
      </c>
      <c r="H309" s="1">
        <v>1.696428</v>
      </c>
      <c r="I309">
        <f t="shared" si="61"/>
        <v>1914</v>
      </c>
      <c r="J309" s="7">
        <v>2.4899965477927073</v>
      </c>
    </row>
    <row r="310" spans="1:10" x14ac:dyDescent="0.25">
      <c r="A310">
        <f t="shared" si="69"/>
        <v>287</v>
      </c>
      <c r="B310">
        <v>9.0002490000000001E-3</v>
      </c>
      <c r="C310">
        <v>2.9168385000000002E-2</v>
      </c>
      <c r="D310">
        <f t="shared" si="60"/>
        <v>1915</v>
      </c>
      <c r="E310" s="1">
        <f t="shared" si="65"/>
        <v>4.5265513577640926</v>
      </c>
      <c r="F310" s="6">
        <f t="shared" si="70"/>
        <v>-0.1394200203651513</v>
      </c>
      <c r="G310" s="6">
        <f t="shared" si="71"/>
        <v>0.14842026936515129</v>
      </c>
      <c r="H310" s="1">
        <v>1.967857</v>
      </c>
      <c r="I310">
        <f t="shared" si="61"/>
        <v>1915</v>
      </c>
      <c r="J310" s="7">
        <v>2.165954850423828</v>
      </c>
    </row>
    <row r="311" spans="1:10" x14ac:dyDescent="0.25">
      <c r="A311">
        <f t="shared" si="69"/>
        <v>288</v>
      </c>
      <c r="B311">
        <v>7.9025422999999997E-2</v>
      </c>
      <c r="C311">
        <v>2.7935867E-2</v>
      </c>
      <c r="D311">
        <f t="shared" si="60"/>
        <v>1916</v>
      </c>
      <c r="E311" s="1">
        <f t="shared" si="65"/>
        <v>4.8987779834951297</v>
      </c>
      <c r="F311" s="6">
        <f t="shared" si="70"/>
        <v>-1.9414459250607183E-2</v>
      </c>
      <c r="G311" s="6">
        <f t="shared" si="71"/>
        <v>9.843988225060718E-2</v>
      </c>
      <c r="H311" s="1">
        <v>2.1714280000000001</v>
      </c>
      <c r="I311">
        <f t="shared" si="61"/>
        <v>1916</v>
      </c>
      <c r="J311" s="7">
        <v>2.1243095765519988</v>
      </c>
    </row>
    <row r="312" spans="1:10" x14ac:dyDescent="0.25">
      <c r="A312">
        <f t="shared" si="69"/>
        <v>289</v>
      </c>
      <c r="B312">
        <v>0.1676231</v>
      </c>
      <c r="C312">
        <v>2.5878120000000001E-2</v>
      </c>
      <c r="D312">
        <f t="shared" si="60"/>
        <v>1917</v>
      </c>
      <c r="E312" s="1">
        <f t="shared" si="65"/>
        <v>5.7927601213291782</v>
      </c>
      <c r="F312" s="6">
        <f t="shared" si="70"/>
        <v>0.10699858654273262</v>
      </c>
      <c r="G312" s="6">
        <f t="shared" si="71"/>
        <v>6.0624513457267382E-2</v>
      </c>
      <c r="H312" s="1">
        <v>2.3071420000000002</v>
      </c>
      <c r="I312">
        <f t="shared" si="61"/>
        <v>1917</v>
      </c>
      <c r="J312" s="7">
        <v>2.3642135531460005</v>
      </c>
    </row>
    <row r="313" spans="1:10" x14ac:dyDescent="0.25">
      <c r="A313">
        <f t="shared" ref="A313:A328" si="72">1+A312</f>
        <v>290</v>
      </c>
      <c r="B313">
        <v>0.19468429000000001</v>
      </c>
      <c r="C313">
        <v>2.5652511999999999E-2</v>
      </c>
      <c r="D313">
        <f t="shared" si="60"/>
        <v>1918</v>
      </c>
      <c r="E313" s="1">
        <f t="shared" si="65"/>
        <v>7.0377827683784462</v>
      </c>
      <c r="F313" s="6">
        <f t="shared" ref="F313:F328" si="73">B313-G313</f>
        <v>7.4726844820957317E-3</v>
      </c>
      <c r="G313" s="6">
        <f t="shared" ref="G313:G328" si="74">LN(H313)-LN(H312)</f>
        <v>0.18721160551790428</v>
      </c>
      <c r="H313" s="1">
        <v>2.7821419999999999</v>
      </c>
      <c r="I313">
        <f t="shared" si="61"/>
        <v>1918</v>
      </c>
      <c r="J313" s="7">
        <v>2.3819467498489693</v>
      </c>
    </row>
    <row r="314" spans="1:10" x14ac:dyDescent="0.25">
      <c r="A314">
        <f t="shared" si="72"/>
        <v>291</v>
      </c>
      <c r="B314">
        <v>0.24018333</v>
      </c>
      <c r="C314">
        <v>2.3746610000000001E-2</v>
      </c>
      <c r="D314">
        <f t="shared" si="60"/>
        <v>1919</v>
      </c>
      <c r="E314" s="1">
        <f t="shared" si="65"/>
        <v>8.9484157271345399</v>
      </c>
      <c r="F314" s="6">
        <f t="shared" si="73"/>
        <v>0.16956555039249241</v>
      </c>
      <c r="G314" s="6">
        <f t="shared" si="74"/>
        <v>7.0617779607507591E-2</v>
      </c>
      <c r="H314" s="1">
        <v>2.9857139999999998</v>
      </c>
      <c r="I314">
        <f t="shared" si="61"/>
        <v>1919</v>
      </c>
      <c r="J314" s="7">
        <v>2.8221067086609373</v>
      </c>
    </row>
    <row r="315" spans="1:10" x14ac:dyDescent="0.25">
      <c r="A315">
        <f t="shared" si="72"/>
        <v>292</v>
      </c>
      <c r="B315">
        <v>0.25096418999999998</v>
      </c>
      <c r="C315">
        <v>2.4465593000000001E-2</v>
      </c>
      <c r="D315">
        <f t="shared" si="60"/>
        <v>1920</v>
      </c>
      <c r="E315" s="1">
        <f t="shared" si="65"/>
        <v>11.501077111928184</v>
      </c>
      <c r="F315" s="6">
        <f t="shared" si="73"/>
        <v>0.16395298047451484</v>
      </c>
      <c r="G315" s="6">
        <f t="shared" si="74"/>
        <v>8.7011209525485134E-2</v>
      </c>
      <c r="H315" s="1">
        <v>3.257142</v>
      </c>
      <c r="I315">
        <f t="shared" si="61"/>
        <v>1920</v>
      </c>
      <c r="J315" s="7">
        <v>3.3248901844293099</v>
      </c>
    </row>
    <row r="316" spans="1:10" x14ac:dyDescent="0.25">
      <c r="A316">
        <f t="shared" si="72"/>
        <v>293</v>
      </c>
      <c r="B316">
        <v>-3.2825990999999999E-2</v>
      </c>
      <c r="C316">
        <v>2.4734385000000001E-2</v>
      </c>
      <c r="D316">
        <f t="shared" si="60"/>
        <v>1921</v>
      </c>
      <c r="E316" s="1">
        <f t="shared" si="65"/>
        <v>11.129672077217229</v>
      </c>
      <c r="F316" s="6">
        <f t="shared" si="73"/>
        <v>0.10070513846659329</v>
      </c>
      <c r="G316" s="6">
        <f t="shared" si="74"/>
        <v>-0.13353112946659329</v>
      </c>
      <c r="H316" s="1">
        <v>2.85</v>
      </c>
      <c r="I316">
        <f t="shared" si="61"/>
        <v>1921</v>
      </c>
      <c r="J316" s="7">
        <v>3.677163933398496</v>
      </c>
    </row>
    <row r="317" spans="1:10" x14ac:dyDescent="0.25">
      <c r="A317">
        <f t="shared" si="72"/>
        <v>294</v>
      </c>
      <c r="B317">
        <v>-0.26329625000000001</v>
      </c>
      <c r="C317">
        <v>2.726746E-2</v>
      </c>
      <c r="D317">
        <f t="shared" si="60"/>
        <v>1922</v>
      </c>
      <c r="E317" s="1">
        <f t="shared" si="65"/>
        <v>8.553310935352691</v>
      </c>
      <c r="F317" s="6">
        <f t="shared" si="73"/>
        <v>-0.13654443056284116</v>
      </c>
      <c r="G317" s="6">
        <f t="shared" si="74"/>
        <v>-0.12675181943715885</v>
      </c>
      <c r="H317" s="1">
        <v>2.5107140000000001</v>
      </c>
      <c r="I317">
        <f t="shared" si="61"/>
        <v>1922</v>
      </c>
      <c r="J317" s="7">
        <v>3.2078385268900225</v>
      </c>
    </row>
    <row r="318" spans="1:10" x14ac:dyDescent="0.25">
      <c r="A318">
        <f t="shared" si="72"/>
        <v>295</v>
      </c>
      <c r="B318">
        <v>-0.12232244</v>
      </c>
      <c r="C318">
        <v>2.7852174E-2</v>
      </c>
      <c r="D318">
        <f t="shared" si="60"/>
        <v>1923</v>
      </c>
      <c r="E318" s="1">
        <f t="shared" si="65"/>
        <v>7.5685084363809425</v>
      </c>
      <c r="F318" s="6">
        <f t="shared" si="73"/>
        <v>-9.49235211303667E-2</v>
      </c>
      <c r="G318" s="6">
        <f t="shared" si="74"/>
        <v>-2.7398918869633304E-2</v>
      </c>
      <c r="H318" s="1">
        <v>2.4428570000000001</v>
      </c>
      <c r="I318">
        <f t="shared" si="61"/>
        <v>1923</v>
      </c>
      <c r="J318" s="7">
        <v>2.9173446411871344</v>
      </c>
    </row>
    <row r="319" spans="1:10" x14ac:dyDescent="0.25">
      <c r="A319">
        <f t="shared" si="72"/>
        <v>296</v>
      </c>
      <c r="B319">
        <v>0.12551698</v>
      </c>
      <c r="C319">
        <v>2.8714205E-2</v>
      </c>
      <c r="D319">
        <f t="shared" si="60"/>
        <v>1924</v>
      </c>
      <c r="E319" s="1">
        <f t="shared" si="65"/>
        <v>8.5806785194150663</v>
      </c>
      <c r="F319" s="6">
        <f t="shared" si="73"/>
        <v>0.12551698</v>
      </c>
      <c r="G319" s="6">
        <f t="shared" si="74"/>
        <v>0</v>
      </c>
      <c r="H319" s="1">
        <v>2.4428570000000001</v>
      </c>
      <c r="I319">
        <f t="shared" si="61"/>
        <v>1924</v>
      </c>
      <c r="J319" s="7">
        <v>3.3074940335714431</v>
      </c>
    </row>
    <row r="320" spans="1:10" x14ac:dyDescent="0.25">
      <c r="A320">
        <f t="shared" si="72"/>
        <v>297</v>
      </c>
      <c r="B320">
        <v>-1.3857033E-2</v>
      </c>
      <c r="C320">
        <v>2.8579199E-2</v>
      </c>
      <c r="D320">
        <f t="shared" si="60"/>
        <v>1925</v>
      </c>
      <c r="E320" s="1">
        <f t="shared" si="65"/>
        <v>8.4625958015564891</v>
      </c>
      <c r="F320" s="6">
        <f t="shared" si="73"/>
        <v>-1.3857033E-2</v>
      </c>
      <c r="G320" s="6">
        <f t="shared" si="74"/>
        <v>0</v>
      </c>
      <c r="H320" s="1">
        <v>2.4428570000000001</v>
      </c>
      <c r="I320">
        <f t="shared" si="61"/>
        <v>1925</v>
      </c>
      <c r="J320" s="7">
        <v>3.2619780660519226</v>
      </c>
    </row>
    <row r="321" spans="1:10" x14ac:dyDescent="0.25">
      <c r="A321">
        <f t="shared" si="72"/>
        <v>298</v>
      </c>
      <c r="B321">
        <v>-5.1966162000000003E-3</v>
      </c>
      <c r="C321">
        <v>2.9584057E-2</v>
      </c>
      <c r="D321">
        <f t="shared" si="60"/>
        <v>1926</v>
      </c>
      <c r="E321" s="1">
        <f t="shared" si="65"/>
        <v>8.4187330068836168</v>
      </c>
      <c r="F321" s="6">
        <f t="shared" si="73"/>
        <v>2.2974202287162519E-2</v>
      </c>
      <c r="G321" s="6">
        <f t="shared" si="74"/>
        <v>-2.8170818487162519E-2</v>
      </c>
      <c r="H321" s="1">
        <v>2.375</v>
      </c>
      <c r="I321">
        <f t="shared" si="61"/>
        <v>1926</v>
      </c>
      <c r="J321" s="7">
        <v>3.3377868993492386</v>
      </c>
    </row>
    <row r="322" spans="1:10" x14ac:dyDescent="0.25">
      <c r="A322">
        <f t="shared" si="72"/>
        <v>299</v>
      </c>
      <c r="B322">
        <v>-0.20262686999999999</v>
      </c>
      <c r="C322">
        <v>3.0799700999999999E-2</v>
      </c>
      <c r="D322">
        <f t="shared" si="60"/>
        <v>1927</v>
      </c>
      <c r="E322" s="1">
        <f t="shared" si="65"/>
        <v>6.8745932123544913</v>
      </c>
      <c r="F322" s="6">
        <f t="shared" si="73"/>
        <v>-0.20262686999999999</v>
      </c>
      <c r="G322" s="6">
        <f t="shared" si="74"/>
        <v>0</v>
      </c>
      <c r="H322" s="1">
        <v>2.375</v>
      </c>
      <c r="I322">
        <f t="shared" si="61"/>
        <v>1927</v>
      </c>
      <c r="J322" s="7">
        <v>2.725579626268011</v>
      </c>
    </row>
    <row r="323" spans="1:10" x14ac:dyDescent="0.25">
      <c r="A323">
        <f t="shared" si="72"/>
        <v>300</v>
      </c>
      <c r="B323">
        <v>3.6705693999999997E-2</v>
      </c>
      <c r="C323">
        <v>3.0298011E-2</v>
      </c>
      <c r="D323">
        <f t="shared" si="60"/>
        <v>1928</v>
      </c>
      <c r="E323" s="1">
        <f t="shared" si="65"/>
        <v>7.1316182106460193</v>
      </c>
      <c r="F323" s="6">
        <f t="shared" si="73"/>
        <v>3.6705693999999997E-2</v>
      </c>
      <c r="G323" s="6">
        <f t="shared" si="74"/>
        <v>0</v>
      </c>
      <c r="H323" s="1">
        <v>2.375</v>
      </c>
      <c r="I323">
        <f t="shared" si="61"/>
        <v>1928</v>
      </c>
      <c r="J323" s="7">
        <v>2.8274826883322506</v>
      </c>
    </row>
    <row r="324" spans="1:10" x14ac:dyDescent="0.25">
      <c r="A324">
        <f t="shared" si="72"/>
        <v>301</v>
      </c>
      <c r="B324">
        <v>0.14569193999999999</v>
      </c>
      <c r="C324">
        <v>3.0451518E-2</v>
      </c>
      <c r="D324">
        <f t="shared" si="60"/>
        <v>1929</v>
      </c>
      <c r="E324" s="1">
        <f t="shared" si="65"/>
        <v>8.2501394785121676</v>
      </c>
      <c r="F324" s="6">
        <f t="shared" si="73"/>
        <v>0.14569193999999999</v>
      </c>
      <c r="G324" s="6">
        <f t="shared" si="74"/>
        <v>0</v>
      </c>
      <c r="H324" s="1">
        <v>2.375</v>
      </c>
      <c r="I324">
        <f t="shared" si="61"/>
        <v>1929</v>
      </c>
      <c r="J324" s="7">
        <v>3.2709443863662075</v>
      </c>
    </row>
    <row r="325" spans="1:10" x14ac:dyDescent="0.25">
      <c r="A325">
        <f t="shared" si="72"/>
        <v>302</v>
      </c>
      <c r="B325">
        <v>0.10414953</v>
      </c>
      <c r="C325">
        <v>3.2180102000000002E-2</v>
      </c>
      <c r="D325">
        <f t="shared" si="60"/>
        <v>1930</v>
      </c>
      <c r="E325" s="1">
        <f t="shared" si="65"/>
        <v>9.1557274720506392</v>
      </c>
      <c r="F325" s="6">
        <f t="shared" si="73"/>
        <v>0.16299034900225057</v>
      </c>
      <c r="G325" s="6">
        <f t="shared" si="74"/>
        <v>-5.8840819002250577E-2</v>
      </c>
      <c r="H325" s="1">
        <v>2.2392850000000002</v>
      </c>
      <c r="I325">
        <f t="shared" si="61"/>
        <v>1930</v>
      </c>
      <c r="J325" s="7">
        <v>3.8499843963135132</v>
      </c>
    </row>
    <row r="326" spans="1:10" x14ac:dyDescent="0.25">
      <c r="A326">
        <f t="shared" si="72"/>
        <v>303</v>
      </c>
      <c r="B326">
        <v>-0.13260072000000001</v>
      </c>
      <c r="C326">
        <v>3.4204578999999999E-2</v>
      </c>
      <c r="D326">
        <f t="shared" ref="D326:D339" si="75">1+D325</f>
        <v>1931</v>
      </c>
      <c r="E326" s="1">
        <f t="shared" si="65"/>
        <v>8.0187208704054598</v>
      </c>
      <c r="F326" s="6">
        <f t="shared" si="73"/>
        <v>-7.0080478262818158E-2</v>
      </c>
      <c r="G326" s="6">
        <f t="shared" si="74"/>
        <v>-6.2520241737181848E-2</v>
      </c>
      <c r="H326" s="1">
        <v>2.1035710000000001</v>
      </c>
      <c r="I326">
        <f t="shared" ref="I326:I339" si="76">1+I325</f>
        <v>1931</v>
      </c>
      <c r="J326" s="7">
        <v>3.5894127765280821</v>
      </c>
    </row>
    <row r="327" spans="1:10" x14ac:dyDescent="0.25">
      <c r="A327">
        <f t="shared" si="72"/>
        <v>304</v>
      </c>
      <c r="B327">
        <v>-0.21596546</v>
      </c>
      <c r="C327">
        <v>3.5895989000000003E-2</v>
      </c>
      <c r="D327">
        <f t="shared" si="75"/>
        <v>1932</v>
      </c>
      <c r="E327" s="1">
        <f t="shared" si="65"/>
        <v>6.4611896467916221</v>
      </c>
      <c r="F327" s="6">
        <f t="shared" si="73"/>
        <v>-0.14927421664120882</v>
      </c>
      <c r="G327" s="6">
        <f t="shared" si="74"/>
        <v>-6.6691243358791175E-2</v>
      </c>
      <c r="H327" s="1">
        <v>1.967857</v>
      </c>
      <c r="I327">
        <f t="shared" si="76"/>
        <v>1932</v>
      </c>
      <c r="J327" s="7">
        <v>3.091679282722033</v>
      </c>
    </row>
    <row r="328" spans="1:10" x14ac:dyDescent="0.25">
      <c r="A328">
        <f t="shared" si="72"/>
        <v>305</v>
      </c>
      <c r="B328">
        <v>-7.0031550999999997E-2</v>
      </c>
      <c r="C328">
        <v>3.6262674000000002E-2</v>
      </c>
      <c r="D328">
        <f t="shared" si="75"/>
        <v>1933</v>
      </c>
      <c r="E328" s="1">
        <f t="shared" si="65"/>
        <v>6.0241832239054425</v>
      </c>
      <c r="F328" s="6">
        <f t="shared" si="73"/>
        <v>-7.0031550999999997E-2</v>
      </c>
      <c r="G328" s="6">
        <f t="shared" si="74"/>
        <v>0</v>
      </c>
      <c r="H328" s="1">
        <v>1.967857</v>
      </c>
      <c r="I328">
        <f t="shared" si="76"/>
        <v>1933</v>
      </c>
      <c r="J328" s="7">
        <v>2.8825717068865888</v>
      </c>
    </row>
    <row r="329" spans="1:10" x14ac:dyDescent="0.25">
      <c r="A329">
        <f t="shared" ref="A329:A339" si="77">1+A328</f>
        <v>306</v>
      </c>
      <c r="B329">
        <v>-2.7257268000000001E-2</v>
      </c>
      <c r="C329">
        <v>3.6336215999999998E-2</v>
      </c>
      <c r="D329">
        <f t="shared" si="75"/>
        <v>1934</v>
      </c>
      <c r="E329" s="1">
        <f t="shared" si="65"/>
        <v>5.8621981119900326</v>
      </c>
      <c r="F329" s="6">
        <f t="shared" ref="F329:F344" si="78">B329-G329</f>
        <v>-2.7257268000000001E-2</v>
      </c>
      <c r="G329" s="6">
        <f t="shared" ref="G329:G344" si="79">LN(H329)-LN(H328)</f>
        <v>0</v>
      </c>
      <c r="H329" s="1">
        <v>1.967857</v>
      </c>
      <c r="I329">
        <f t="shared" si="76"/>
        <v>1934</v>
      </c>
      <c r="J329" s="7">
        <v>2.8050618299141701</v>
      </c>
    </row>
    <row r="330" spans="1:10" x14ac:dyDescent="0.25">
      <c r="A330">
        <f t="shared" si="77"/>
        <v>307</v>
      </c>
      <c r="B330">
        <v>-0.11863882000000001</v>
      </c>
      <c r="C330">
        <v>3.6219745999999997E-2</v>
      </c>
      <c r="D330">
        <f t="shared" si="75"/>
        <v>1935</v>
      </c>
      <c r="E330" s="1">
        <f t="shared" si="65"/>
        <v>5.206385316137025</v>
      </c>
      <c r="F330" s="6">
        <f t="shared" si="78"/>
        <v>-8.3547572784013785E-2</v>
      </c>
      <c r="G330" s="6">
        <f t="shared" si="79"/>
        <v>-3.5091247215986221E-2</v>
      </c>
      <c r="H330" s="1">
        <v>1.9</v>
      </c>
      <c r="I330">
        <f t="shared" si="76"/>
        <v>1935</v>
      </c>
      <c r="J330" s="7">
        <v>2.5802286233209561</v>
      </c>
    </row>
    <row r="331" spans="1:10" x14ac:dyDescent="0.25">
      <c r="A331">
        <f t="shared" si="77"/>
        <v>308</v>
      </c>
      <c r="B331">
        <v>-2.9099323E-2</v>
      </c>
      <c r="C331">
        <v>3.6065008000000003E-2</v>
      </c>
      <c r="D331">
        <f t="shared" si="75"/>
        <v>1936</v>
      </c>
      <c r="E331" s="1">
        <f t="shared" si="65"/>
        <v>5.0570661085306252</v>
      </c>
      <c r="F331" s="6">
        <f t="shared" si="78"/>
        <v>-1.1080587832223588E-2</v>
      </c>
      <c r="G331" s="6">
        <f t="shared" si="79"/>
        <v>-1.8018735167776412E-2</v>
      </c>
      <c r="H331" s="1">
        <v>1.866071</v>
      </c>
      <c r="I331">
        <f t="shared" si="76"/>
        <v>1936</v>
      </c>
      <c r="J331" s="7">
        <v>2.5517959894925268</v>
      </c>
    </row>
    <row r="332" spans="1:10" x14ac:dyDescent="0.25">
      <c r="A332">
        <f t="shared" si="77"/>
        <v>309</v>
      </c>
      <c r="B332">
        <v>-0.13266998999999999</v>
      </c>
      <c r="C332">
        <v>3.5455252999999999E-2</v>
      </c>
      <c r="D332">
        <f t="shared" si="75"/>
        <v>1937</v>
      </c>
      <c r="E332" s="1">
        <f t="shared" si="65"/>
        <v>4.4287461358838964</v>
      </c>
      <c r="F332" s="6">
        <f t="shared" si="78"/>
        <v>-0.1506887251677764</v>
      </c>
      <c r="G332" s="6">
        <f t="shared" si="79"/>
        <v>1.8018735167776412E-2</v>
      </c>
      <c r="H332" s="1">
        <v>1.9</v>
      </c>
      <c r="I332">
        <f t="shared" si="76"/>
        <v>1937</v>
      </c>
      <c r="J332" s="7">
        <v>2.1948390008345213</v>
      </c>
    </row>
    <row r="333" spans="1:10" x14ac:dyDescent="0.25">
      <c r="A333">
        <f t="shared" si="77"/>
        <v>310</v>
      </c>
      <c r="B333">
        <v>-3.1750718999999997E-2</v>
      </c>
      <c r="C333">
        <v>3.4975617000000001E-2</v>
      </c>
      <c r="D333">
        <f t="shared" si="75"/>
        <v>1938</v>
      </c>
      <c r="E333" s="1">
        <f t="shared" si="65"/>
        <v>4.2903391497030006</v>
      </c>
      <c r="F333" s="6">
        <f t="shared" si="78"/>
        <v>-4.9450000623826387E-2</v>
      </c>
      <c r="G333" s="6">
        <f t="shared" si="79"/>
        <v>1.7699281623826391E-2</v>
      </c>
      <c r="H333" s="1">
        <v>1.9339279999999999</v>
      </c>
      <c r="I333">
        <f t="shared" si="76"/>
        <v>1938</v>
      </c>
      <c r="J333" s="7">
        <v>2.0889440416611658</v>
      </c>
    </row>
    <row r="334" spans="1:10" x14ac:dyDescent="0.25">
      <c r="A334">
        <f t="shared" si="77"/>
        <v>311</v>
      </c>
      <c r="B334">
        <v>0.23992516999999999</v>
      </c>
      <c r="C334">
        <v>3.3507106000000002E-2</v>
      </c>
      <c r="D334">
        <f t="shared" si="75"/>
        <v>1939</v>
      </c>
      <c r="E334" s="1">
        <f t="shared" si="65"/>
        <v>5.4536818843657846</v>
      </c>
      <c r="F334" s="6">
        <f t="shared" si="78"/>
        <v>0.25762445162382641</v>
      </c>
      <c r="G334" s="6">
        <f t="shared" si="79"/>
        <v>-1.7699281623826391E-2</v>
      </c>
      <c r="H334" s="1">
        <v>1.9</v>
      </c>
      <c r="I334">
        <f t="shared" si="76"/>
        <v>1939</v>
      </c>
      <c r="J334" s="7">
        <v>2.7027861454880489</v>
      </c>
    </row>
    <row r="335" spans="1:10" x14ac:dyDescent="0.25">
      <c r="A335">
        <f t="shared" si="77"/>
        <v>312</v>
      </c>
      <c r="B335">
        <v>-0.18298631000000001</v>
      </c>
      <c r="C335">
        <v>3.4737328999999997E-2</v>
      </c>
      <c r="D335">
        <f t="shared" si="75"/>
        <v>1940</v>
      </c>
      <c r="E335" s="1">
        <f t="shared" si="65"/>
        <v>4.541714780469829</v>
      </c>
      <c r="F335" s="6">
        <f t="shared" si="78"/>
        <v>-0.32429945138963434</v>
      </c>
      <c r="G335" s="6">
        <f t="shared" si="79"/>
        <v>0.14131314138963436</v>
      </c>
      <c r="H335" s="1">
        <v>2.1883919999999999</v>
      </c>
      <c r="I335">
        <f t="shared" si="76"/>
        <v>1940</v>
      </c>
      <c r="J335" s="7">
        <v>1.9542054576585277</v>
      </c>
    </row>
    <row r="336" spans="1:10" x14ac:dyDescent="0.25">
      <c r="A336">
        <f t="shared" si="77"/>
        <v>313</v>
      </c>
      <c r="B336">
        <v>0.35590946000000001</v>
      </c>
      <c r="C336">
        <v>3.3116329E-2</v>
      </c>
      <c r="D336">
        <f t="shared" si="75"/>
        <v>1941</v>
      </c>
      <c r="E336" s="1">
        <f t="shared" si="65"/>
        <v>6.4831992872229449</v>
      </c>
      <c r="F336" s="6">
        <f t="shared" si="78"/>
        <v>0.24590823158826203</v>
      </c>
      <c r="G336" s="6">
        <f t="shared" si="79"/>
        <v>0.11000122841173798</v>
      </c>
      <c r="H336" s="1">
        <v>2.4428570000000001</v>
      </c>
      <c r="I336">
        <f t="shared" si="76"/>
        <v>1941</v>
      </c>
      <c r="J336" s="7">
        <v>2.4990031863361635</v>
      </c>
    </row>
    <row r="337" spans="1:10" x14ac:dyDescent="0.25">
      <c r="A337">
        <f t="shared" si="77"/>
        <v>314</v>
      </c>
      <c r="B337">
        <v>0.10415251</v>
      </c>
      <c r="C337">
        <v>3.2836303999999997E-2</v>
      </c>
      <c r="D337">
        <f t="shared" si="75"/>
        <v>1942</v>
      </c>
      <c r="E337" s="1">
        <f t="shared" si="65"/>
        <v>7.194858082547702</v>
      </c>
      <c r="F337" s="6">
        <f t="shared" si="78"/>
        <v>1.7720267571878029E-2</v>
      </c>
      <c r="G337" s="6">
        <f t="shared" si="79"/>
        <v>8.6432242428121975E-2</v>
      </c>
      <c r="H337" s="1">
        <v>2.663392</v>
      </c>
      <c r="I337">
        <f t="shared" si="76"/>
        <v>1942</v>
      </c>
      <c r="J337" s="7">
        <v>2.5436808726496438</v>
      </c>
    </row>
    <row r="338" spans="1:10" x14ac:dyDescent="0.25">
      <c r="A338">
        <f t="shared" si="77"/>
        <v>315</v>
      </c>
      <c r="B338">
        <v>4.0486875999999998E-3</v>
      </c>
      <c r="C338">
        <v>3.5376852E-2</v>
      </c>
      <c r="D338">
        <f t="shared" si="75"/>
        <v>1943</v>
      </c>
      <c r="E338" s="1">
        <f t="shared" si="65"/>
        <v>7.2240468635064854</v>
      </c>
      <c r="F338" s="6">
        <f t="shared" si="78"/>
        <v>-8.6098722078446939E-3</v>
      </c>
      <c r="G338" s="6">
        <f t="shared" si="79"/>
        <v>1.2658559807844694E-2</v>
      </c>
      <c r="H338" s="1">
        <v>2.6973210000000001</v>
      </c>
      <c r="I338">
        <f t="shared" si="76"/>
        <v>1943</v>
      </c>
      <c r="J338" s="7">
        <v>2.5218741168000434</v>
      </c>
    </row>
    <row r="339" spans="1:10" x14ac:dyDescent="0.25">
      <c r="A339">
        <f t="shared" si="77"/>
        <v>316</v>
      </c>
      <c r="B339">
        <v>3.6043947E-2</v>
      </c>
      <c r="C339">
        <v>3.5068281999999999E-2</v>
      </c>
      <c r="D339">
        <f t="shared" si="75"/>
        <v>1944</v>
      </c>
      <c r="E339" s="1">
        <f t="shared" si="65"/>
        <v>7.4891795361195266</v>
      </c>
      <c r="F339" s="6">
        <f t="shared" si="78"/>
        <v>-1.9015989070825488E-2</v>
      </c>
      <c r="G339" s="6">
        <f t="shared" si="79"/>
        <v>5.5059936070825488E-2</v>
      </c>
      <c r="H339" s="1">
        <v>2.85</v>
      </c>
      <c r="I339">
        <f t="shared" si="76"/>
        <v>1944</v>
      </c>
      <c r="J339" s="7">
        <v>2.4743712743646631</v>
      </c>
    </row>
    <row r="340" spans="1:10" x14ac:dyDescent="0.25">
      <c r="B340">
        <v>2.1887786999999999E-2</v>
      </c>
      <c r="C340">
        <f>C341</f>
        <v>3.5895758999999999E-2</v>
      </c>
      <c r="D340">
        <v>1945</v>
      </c>
      <c r="E340" s="1">
        <f>EXP(LN(E339)+B340)</f>
        <v>7.6549082031710061</v>
      </c>
      <c r="F340" s="6">
        <f t="shared" si="78"/>
        <v>-9.5895248656383381E-2</v>
      </c>
      <c r="G340" s="6">
        <f t="shared" si="79"/>
        <v>0.11778303565638337</v>
      </c>
      <c r="H340" s="1">
        <v>3.2062499999999998</v>
      </c>
      <c r="I340">
        <v>1945</v>
      </c>
      <c r="J340" s="7">
        <v>2.2481127456514081</v>
      </c>
    </row>
    <row r="341" spans="1:10" x14ac:dyDescent="0.25">
      <c r="A341">
        <f>1+A339</f>
        <v>317</v>
      </c>
      <c r="B341">
        <f>0.043775574/2</f>
        <v>2.1887786999999999E-2</v>
      </c>
      <c r="C341">
        <v>3.5895758999999999E-2</v>
      </c>
      <c r="D341">
        <v>1946</v>
      </c>
      <c r="E341" s="1">
        <f>EXP(LN(E340)+B341)</f>
        <v>7.8243042934629354</v>
      </c>
      <c r="F341" s="6">
        <f t="shared" si="78"/>
        <v>-8.8223251596016905E-2</v>
      </c>
      <c r="G341" s="6">
        <f t="shared" si="79"/>
        <v>0.1101110385960169</v>
      </c>
      <c r="H341" s="1">
        <v>3.5794639999999998</v>
      </c>
      <c r="I341">
        <v>1946</v>
      </c>
      <c r="J341" s="7">
        <v>2.0582741346476947</v>
      </c>
    </row>
    <row r="342" spans="1:10" x14ac:dyDescent="0.25">
      <c r="A342">
        <f>1+A341</f>
        <v>318</v>
      </c>
      <c r="B342">
        <v>9.0773600999999995E-2</v>
      </c>
      <c r="C342">
        <v>3.6978344000000003E-2</v>
      </c>
      <c r="D342">
        <f t="shared" ref="D342:D369" si="80">1+D341</f>
        <v>1947</v>
      </c>
      <c r="E342" s="1">
        <f>EXP(LN(E341)+B342)</f>
        <v>8.5677780243699893</v>
      </c>
      <c r="F342" s="6">
        <f t="shared" si="78"/>
        <v>3.0985602800619474E-2</v>
      </c>
      <c r="G342" s="6">
        <f t="shared" si="79"/>
        <v>5.9787998199380521E-2</v>
      </c>
      <c r="H342" s="1">
        <v>3.8</v>
      </c>
      <c r="I342">
        <f t="shared" ref="I342:I369" si="81">1+I341</f>
        <v>1947</v>
      </c>
      <c r="J342" s="7">
        <v>2.1230493667286128</v>
      </c>
    </row>
    <row r="343" spans="1:10" x14ac:dyDescent="0.25">
      <c r="A343">
        <f>1+A342</f>
        <v>319</v>
      </c>
      <c r="B343">
        <v>0.11299376</v>
      </c>
      <c r="C343">
        <v>3.6187784000000001E-2</v>
      </c>
      <c r="D343">
        <f t="shared" si="80"/>
        <v>1948</v>
      </c>
      <c r="E343" s="1">
        <f>EXP(LN(E342)+B343)</f>
        <v>9.5926980118774381</v>
      </c>
      <c r="F343" s="6">
        <f t="shared" si="78"/>
        <v>9.5294219835040883E-2</v>
      </c>
      <c r="G343" s="6">
        <f t="shared" si="79"/>
        <v>1.7699540164959116E-2</v>
      </c>
      <c r="H343" s="1">
        <v>3.8678570000000003</v>
      </c>
      <c r="I343">
        <f t="shared" si="81"/>
        <v>1948</v>
      </c>
      <c r="J343" s="7">
        <v>2.3353170315159555</v>
      </c>
    </row>
    <row r="344" spans="1:10" x14ac:dyDescent="0.25">
      <c r="A344">
        <f>1+A343</f>
        <v>320</v>
      </c>
      <c r="B344">
        <v>0.12363504</v>
      </c>
      <c r="C344">
        <v>3.6282445000000003E-2</v>
      </c>
      <c r="D344">
        <f t="shared" si="80"/>
        <v>1949</v>
      </c>
      <c r="E344" s="1">
        <f>EXP(LN(E343)+B344)</f>
        <v>10.855123986081107</v>
      </c>
      <c r="F344" s="6">
        <f t="shared" si="78"/>
        <v>5.9919292643068361E-2</v>
      </c>
      <c r="G344" s="6">
        <f t="shared" si="79"/>
        <v>6.371574735693164E-2</v>
      </c>
      <c r="H344" s="1">
        <v>4.1223210000000003</v>
      </c>
      <c r="I344">
        <f t="shared" si="81"/>
        <v>1949</v>
      </c>
      <c r="J344" s="7">
        <v>2.4795248478609153</v>
      </c>
    </row>
    <row r="345" spans="1:10" x14ac:dyDescent="0.25">
      <c r="A345">
        <f>1+A344</f>
        <v>321</v>
      </c>
      <c r="B345">
        <v>-7.7266826999999996E-2</v>
      </c>
      <c r="C345">
        <v>3.5428749000000002E-2</v>
      </c>
      <c r="D345">
        <f t="shared" si="80"/>
        <v>1950</v>
      </c>
      <c r="E345" s="1">
        <f t="shared" ref="E345:E369" si="82">EXP(LN(E344)+B345)</f>
        <v>10.047967731544462</v>
      </c>
      <c r="F345" s="6">
        <f t="shared" ref="F345:F360" si="83">B345-G345</f>
        <v>-0.17145408294427111</v>
      </c>
      <c r="G345" s="6">
        <f t="shared" ref="G345:G360" si="84">LN(H345)-LN(H344)</f>
        <v>9.4187255944271131E-2</v>
      </c>
      <c r="H345" s="1">
        <v>4.5294639999999999</v>
      </c>
      <c r="I345">
        <f t="shared" si="81"/>
        <v>1950</v>
      </c>
      <c r="J345" s="7">
        <v>2.0888483079625058</v>
      </c>
    </row>
    <row r="346" spans="1:10" x14ac:dyDescent="0.25">
      <c r="A346">
        <f t="shared" ref="A346:A361" si="85">1+A345</f>
        <v>322</v>
      </c>
      <c r="B346">
        <v>0.19616454</v>
      </c>
      <c r="C346">
        <v>3.3729119000000002E-2</v>
      </c>
      <c r="D346">
        <f t="shared" si="80"/>
        <v>1951</v>
      </c>
      <c r="E346" s="1">
        <f t="shared" si="82"/>
        <v>12.225634529774641</v>
      </c>
      <c r="F346" s="6">
        <f t="shared" si="83"/>
        <v>8.2969646422685617E-2</v>
      </c>
      <c r="G346" s="6">
        <f t="shared" si="84"/>
        <v>0.11319489357731438</v>
      </c>
      <c r="H346" s="1">
        <v>5.0723209999999996</v>
      </c>
      <c r="I346">
        <f t="shared" si="81"/>
        <v>1951</v>
      </c>
      <c r="J346" s="7">
        <v>2.2695521282449893</v>
      </c>
    </row>
    <row r="347" spans="1:10" x14ac:dyDescent="0.25">
      <c r="A347">
        <f t="shared" si="85"/>
        <v>323</v>
      </c>
      <c r="B347">
        <v>-1.3423902999999999E-2</v>
      </c>
      <c r="C347">
        <v>3.7160369999999998E-2</v>
      </c>
      <c r="D347">
        <f t="shared" si="80"/>
        <v>1952</v>
      </c>
      <c r="E347" s="1">
        <f t="shared" si="82"/>
        <v>12.062615422090014</v>
      </c>
      <c r="F347" s="6">
        <f t="shared" si="83"/>
        <v>-1.3423902999999999E-2</v>
      </c>
      <c r="G347" s="6">
        <f t="shared" si="84"/>
        <v>0</v>
      </c>
      <c r="H347" s="1">
        <v>5.0723209999999996</v>
      </c>
      <c r="I347">
        <f t="shared" si="81"/>
        <v>1952</v>
      </c>
      <c r="J347" s="7">
        <v>2.2392894566520192</v>
      </c>
    </row>
    <row r="348" spans="1:10" x14ac:dyDescent="0.25">
      <c r="A348">
        <f t="shared" si="85"/>
        <v>324</v>
      </c>
      <c r="B348">
        <v>6.8354467000000002E-2</v>
      </c>
      <c r="C348">
        <v>3.7185149000000001E-2</v>
      </c>
      <c r="D348">
        <f t="shared" si="80"/>
        <v>1953</v>
      </c>
      <c r="E348" s="1">
        <f t="shared" si="82"/>
        <v>12.915982555584304</v>
      </c>
      <c r="F348" s="6">
        <f t="shared" si="83"/>
        <v>6.8354467000000002E-2</v>
      </c>
      <c r="G348" s="6">
        <f t="shared" si="84"/>
        <v>0</v>
      </c>
      <c r="H348" s="1">
        <v>5.0723209999999996</v>
      </c>
      <c r="I348">
        <f t="shared" si="81"/>
        <v>1953</v>
      </c>
      <c r="J348" s="7">
        <v>2.3977075076153005</v>
      </c>
    </row>
    <row r="349" spans="1:10" x14ac:dyDescent="0.25">
      <c r="A349">
        <f t="shared" si="85"/>
        <v>325</v>
      </c>
      <c r="B349">
        <v>-6.8839740999999996E-2</v>
      </c>
      <c r="C349">
        <v>3.6759238E-2</v>
      </c>
      <c r="D349">
        <f t="shared" si="80"/>
        <v>1954</v>
      </c>
      <c r="E349" s="1">
        <f t="shared" si="82"/>
        <v>12.05676316854176</v>
      </c>
      <c r="F349" s="6">
        <f t="shared" si="83"/>
        <v>-0.11139941292041287</v>
      </c>
      <c r="G349" s="6">
        <f t="shared" si="84"/>
        <v>4.2559671920412878E-2</v>
      </c>
      <c r="H349" s="1">
        <v>5.2928570000000006</v>
      </c>
      <c r="I349">
        <f t="shared" si="81"/>
        <v>1954</v>
      </c>
      <c r="J349" s="7">
        <v>2.1449444675140819</v>
      </c>
    </row>
    <row r="350" spans="1:10" x14ac:dyDescent="0.25">
      <c r="A350">
        <f t="shared" si="85"/>
        <v>326</v>
      </c>
      <c r="B350">
        <v>0.13511906000000001</v>
      </c>
      <c r="C350">
        <v>3.4756161000000001E-2</v>
      </c>
      <c r="D350">
        <f t="shared" si="80"/>
        <v>1955</v>
      </c>
      <c r="E350" s="1">
        <f t="shared" si="82"/>
        <v>13.801052002046486</v>
      </c>
      <c r="F350" s="6">
        <f t="shared" si="83"/>
        <v>0.12872936900387927</v>
      </c>
      <c r="G350" s="6">
        <f t="shared" si="84"/>
        <v>6.3896909961207449E-3</v>
      </c>
      <c r="H350" s="1">
        <v>5.3267850000000001</v>
      </c>
      <c r="I350">
        <f t="shared" si="81"/>
        <v>1955</v>
      </c>
      <c r="J350" s="7">
        <v>2.4396218109454444</v>
      </c>
    </row>
    <row r="351" spans="1:10" x14ac:dyDescent="0.25">
      <c r="A351">
        <f t="shared" si="85"/>
        <v>327</v>
      </c>
      <c r="B351">
        <v>0.24935892000000001</v>
      </c>
      <c r="C351">
        <v>3.4699868000000002E-2</v>
      </c>
      <c r="D351">
        <f t="shared" si="80"/>
        <v>1956</v>
      </c>
      <c r="E351" s="1">
        <f t="shared" si="82"/>
        <v>17.709544672814378</v>
      </c>
      <c r="F351" s="6">
        <f t="shared" si="83"/>
        <v>0.21492674495091144</v>
      </c>
      <c r="G351" s="6">
        <f t="shared" si="84"/>
        <v>3.4432175049088576E-2</v>
      </c>
      <c r="H351" s="1">
        <v>5.5133919999999996</v>
      </c>
      <c r="I351">
        <f t="shared" si="81"/>
        <v>1956</v>
      </c>
      <c r="J351" s="7">
        <v>3.0245725530721672</v>
      </c>
    </row>
    <row r="352" spans="1:10" x14ac:dyDescent="0.25">
      <c r="A352">
        <f t="shared" si="85"/>
        <v>328</v>
      </c>
      <c r="B352">
        <v>-6.5359008999999997E-3</v>
      </c>
      <c r="C352">
        <v>3.5576917E-2</v>
      </c>
      <c r="D352">
        <f t="shared" si="80"/>
        <v>1957</v>
      </c>
      <c r="E352" s="1">
        <f t="shared" si="82"/>
        <v>17.594174279277304</v>
      </c>
      <c r="F352" s="6">
        <f t="shared" si="83"/>
        <v>-5.7521487983654862E-2</v>
      </c>
      <c r="G352" s="6">
        <f t="shared" si="84"/>
        <v>5.098558708365486E-2</v>
      </c>
      <c r="H352" s="1">
        <v>5.8017849999999997</v>
      </c>
      <c r="I352">
        <f t="shared" si="81"/>
        <v>1957</v>
      </c>
      <c r="J352" s="7">
        <v>2.8555037967392267</v>
      </c>
    </row>
    <row r="353" spans="1:10" x14ac:dyDescent="0.25">
      <c r="A353">
        <f t="shared" si="85"/>
        <v>329</v>
      </c>
      <c r="B353">
        <v>9.3213560000000001E-2</v>
      </c>
      <c r="C353">
        <v>3.4402729E-2</v>
      </c>
      <c r="D353">
        <f t="shared" si="80"/>
        <v>1958</v>
      </c>
      <c r="E353" s="1">
        <f t="shared" si="82"/>
        <v>19.31305709123475</v>
      </c>
      <c r="F353" s="6">
        <f t="shared" si="83"/>
        <v>8.1585544919893976E-2</v>
      </c>
      <c r="G353" s="6">
        <f t="shared" si="84"/>
        <v>1.1628015080106024E-2</v>
      </c>
      <c r="H353" s="1">
        <v>5.8696419999999998</v>
      </c>
      <c r="I353">
        <f t="shared" si="81"/>
        <v>1958</v>
      </c>
      <c r="J353" s="7">
        <v>3.0982388392009641</v>
      </c>
    </row>
    <row r="354" spans="1:10" x14ac:dyDescent="0.25">
      <c r="A354">
        <f t="shared" si="85"/>
        <v>330</v>
      </c>
      <c r="B354">
        <v>0.35681773999999999</v>
      </c>
      <c r="C354">
        <v>3.3417301000000003E-2</v>
      </c>
      <c r="D354">
        <f t="shared" si="80"/>
        <v>1959</v>
      </c>
      <c r="E354" s="1">
        <f t="shared" si="82"/>
        <v>27.594021595187581</v>
      </c>
      <c r="F354" s="6">
        <f t="shared" si="83"/>
        <v>0.35681773999999999</v>
      </c>
      <c r="G354" s="6">
        <f t="shared" si="84"/>
        <v>0</v>
      </c>
      <c r="H354" s="1">
        <v>5.8696419999999998</v>
      </c>
      <c r="I354">
        <f t="shared" si="81"/>
        <v>1959</v>
      </c>
      <c r="J354" s="7">
        <v>4.4266875529903196</v>
      </c>
    </row>
    <row r="355" spans="1:10" x14ac:dyDescent="0.25">
      <c r="A355">
        <f t="shared" si="85"/>
        <v>331</v>
      </c>
      <c r="B355">
        <v>0.13336537000000001</v>
      </c>
      <c r="C355">
        <v>3.6690311000000003E-2</v>
      </c>
      <c r="D355">
        <f t="shared" si="80"/>
        <v>1960</v>
      </c>
      <c r="E355" s="1">
        <f t="shared" si="82"/>
        <v>31.530789421227702</v>
      </c>
      <c r="F355" s="6">
        <f t="shared" si="83"/>
        <v>7.7170757659899308E-2</v>
      </c>
      <c r="G355" s="6">
        <f t="shared" si="84"/>
        <v>5.6194612340100702E-2</v>
      </c>
      <c r="H355" s="1">
        <v>6.2089279999999993</v>
      </c>
      <c r="I355">
        <f t="shared" si="81"/>
        <v>1960</v>
      </c>
      <c r="J355" s="7">
        <v>4.7818252798570908</v>
      </c>
    </row>
    <row r="356" spans="1:10" x14ac:dyDescent="0.25">
      <c r="A356">
        <f t="shared" si="85"/>
        <v>332</v>
      </c>
      <c r="B356">
        <v>-1.6931696E-2</v>
      </c>
      <c r="C356">
        <v>3.8671375000000001E-2</v>
      </c>
      <c r="D356">
        <f t="shared" si="80"/>
        <v>1961</v>
      </c>
      <c r="E356" s="1">
        <f t="shared" si="82"/>
        <v>31.001413939295027</v>
      </c>
      <c r="F356" s="6">
        <f t="shared" si="83"/>
        <v>-2.2381369917635733E-2</v>
      </c>
      <c r="G356" s="6">
        <f t="shared" si="84"/>
        <v>5.4496739176357334E-3</v>
      </c>
      <c r="H356" s="1">
        <v>6.2428569999999999</v>
      </c>
      <c r="I356">
        <f t="shared" si="81"/>
        <v>1961</v>
      </c>
      <c r="J356" s="7">
        <v>4.6759902636312223</v>
      </c>
    </row>
    <row r="357" spans="1:10" x14ac:dyDescent="0.25">
      <c r="A357">
        <f t="shared" si="85"/>
        <v>333</v>
      </c>
      <c r="B357">
        <v>-0.16205530000000001</v>
      </c>
      <c r="C357">
        <v>3.8709848999999998E-2</v>
      </c>
      <c r="D357">
        <f t="shared" si="80"/>
        <v>1962</v>
      </c>
      <c r="E357" s="1">
        <f t="shared" si="82"/>
        <v>26.36342187544312</v>
      </c>
      <c r="F357" s="6">
        <f t="shared" si="83"/>
        <v>-0.19677162722605446</v>
      </c>
      <c r="G357" s="6">
        <f t="shared" si="84"/>
        <v>3.4716327226054444E-2</v>
      </c>
      <c r="H357" s="1">
        <v>6.4633919999999998</v>
      </c>
      <c r="I357">
        <f t="shared" si="81"/>
        <v>1962</v>
      </c>
      <c r="J357" s="7">
        <v>3.8407564300070955</v>
      </c>
    </row>
    <row r="358" spans="1:10" x14ac:dyDescent="0.25">
      <c r="A358">
        <f t="shared" si="85"/>
        <v>334</v>
      </c>
      <c r="B358">
        <v>0.24862728000000001</v>
      </c>
      <c r="C358">
        <v>3.7110555000000003E-2</v>
      </c>
      <c r="D358">
        <f t="shared" si="80"/>
        <v>1963</v>
      </c>
      <c r="E358" s="1">
        <f t="shared" si="82"/>
        <v>33.8048672766705</v>
      </c>
      <c r="F358" s="6">
        <f t="shared" si="83"/>
        <v>0.22784720054119423</v>
      </c>
      <c r="G358" s="6">
        <f t="shared" si="84"/>
        <v>2.0780079458805778E-2</v>
      </c>
      <c r="H358" s="1">
        <v>6.5991070000000001</v>
      </c>
      <c r="I358">
        <f t="shared" si="81"/>
        <v>1963</v>
      </c>
      <c r="J358" s="7">
        <v>4.8235806934598005</v>
      </c>
    </row>
    <row r="359" spans="1:10" x14ac:dyDescent="0.25">
      <c r="A359">
        <f t="shared" si="85"/>
        <v>335</v>
      </c>
      <c r="B359">
        <v>7.3052787999999994E-2</v>
      </c>
      <c r="C359">
        <v>3.9234527999999998E-2</v>
      </c>
      <c r="D359">
        <f t="shared" si="80"/>
        <v>1964</v>
      </c>
      <c r="E359" s="1">
        <f t="shared" si="82"/>
        <v>36.36684770835133</v>
      </c>
      <c r="F359" s="6">
        <f t="shared" si="83"/>
        <v>8.353670906573199E-3</v>
      </c>
      <c r="G359" s="6">
        <f t="shared" si="84"/>
        <v>6.4699117093426795E-2</v>
      </c>
      <c r="H359" s="1">
        <v>7.040178</v>
      </c>
      <c r="I359">
        <f t="shared" si="81"/>
        <v>1964</v>
      </c>
      <c r="J359" s="7">
        <v>4.8640440727342273</v>
      </c>
    </row>
    <row r="360" spans="1:10" x14ac:dyDescent="0.25">
      <c r="A360">
        <f t="shared" si="85"/>
        <v>336</v>
      </c>
      <c r="B360">
        <v>0.17739504</v>
      </c>
      <c r="C360">
        <v>4.0634634000000003E-2</v>
      </c>
      <c r="D360">
        <f t="shared" si="80"/>
        <v>1965</v>
      </c>
      <c r="E360" s="1">
        <f t="shared" si="82"/>
        <v>43.425751704669516</v>
      </c>
      <c r="F360" s="6">
        <f t="shared" si="83"/>
        <v>0.12117412353580975</v>
      </c>
      <c r="G360" s="6">
        <f t="shared" si="84"/>
        <v>5.6220916464190251E-2</v>
      </c>
      <c r="H360" s="1">
        <v>7.4473209999999996</v>
      </c>
      <c r="I360">
        <f t="shared" si="81"/>
        <v>1965</v>
      </c>
      <c r="J360" s="7">
        <v>5.4906372812873308</v>
      </c>
    </row>
    <row r="361" spans="1:10" x14ac:dyDescent="0.25">
      <c r="A361">
        <f t="shared" si="85"/>
        <v>337</v>
      </c>
      <c r="B361">
        <v>-6.4689815999999997E-2</v>
      </c>
      <c r="C361">
        <v>4.2413218000000003E-2</v>
      </c>
      <c r="D361">
        <f t="shared" si="80"/>
        <v>1966</v>
      </c>
      <c r="E361" s="1">
        <f t="shared" si="82"/>
        <v>40.705483226742281</v>
      </c>
      <c r="F361" s="6">
        <f t="shared" ref="F361:F369" si="86">B361-G361</f>
        <v>-0.10705953426659941</v>
      </c>
      <c r="G361" s="6">
        <f t="shared" ref="G361:G369" si="87">LN(H361)-LN(H360)</f>
        <v>4.236971826659941E-2</v>
      </c>
      <c r="H361" s="1">
        <v>7.7696420000000002</v>
      </c>
      <c r="I361">
        <f t="shared" si="81"/>
        <v>1966</v>
      </c>
      <c r="J361" s="7">
        <v>4.9331848560293716</v>
      </c>
    </row>
    <row r="362" spans="1:10" x14ac:dyDescent="0.25">
      <c r="A362">
        <f t="shared" ref="A362:A369" si="88">1+A361</f>
        <v>338</v>
      </c>
      <c r="B362">
        <v>2.1873068999999998E-2</v>
      </c>
      <c r="C362">
        <v>4.3311996999999998E-2</v>
      </c>
      <c r="D362">
        <f t="shared" si="80"/>
        <v>1967</v>
      </c>
      <c r="E362" s="1">
        <f t="shared" si="82"/>
        <v>41.605645840992317</v>
      </c>
      <c r="F362" s="6">
        <f t="shared" si="86"/>
        <v>-2.504394356336467E-2</v>
      </c>
      <c r="G362" s="6">
        <f t="shared" si="87"/>
        <v>4.6917012563364668E-2</v>
      </c>
      <c r="H362" s="1">
        <v>8.1428569999999993</v>
      </c>
      <c r="I362">
        <f t="shared" si="81"/>
        <v>1967</v>
      </c>
      <c r="J362" s="7">
        <v>4.8111726632373806</v>
      </c>
    </row>
    <row r="363" spans="1:10" x14ac:dyDescent="0.25">
      <c r="A363">
        <f t="shared" si="88"/>
        <v>339</v>
      </c>
      <c r="B363">
        <v>2.9502229000000001E-2</v>
      </c>
      <c r="C363">
        <v>4.1535758999999998E-2</v>
      </c>
      <c r="D363">
        <f t="shared" si="80"/>
        <v>1968</v>
      </c>
      <c r="E363" s="1">
        <f t="shared" si="82"/>
        <v>42.851390905558972</v>
      </c>
      <c r="F363" s="6">
        <f t="shared" si="86"/>
        <v>-5.301710738552002E-3</v>
      </c>
      <c r="G363" s="6">
        <f t="shared" si="87"/>
        <v>3.4803939738552003E-2</v>
      </c>
      <c r="H363" s="1">
        <v>8.4312500000000004</v>
      </c>
      <c r="I363">
        <f t="shared" si="81"/>
        <v>1968</v>
      </c>
      <c r="J363" s="7">
        <v>4.785732714677005</v>
      </c>
    </row>
    <row r="364" spans="1:10" x14ac:dyDescent="0.25">
      <c r="A364">
        <f t="shared" si="88"/>
        <v>340</v>
      </c>
      <c r="B364">
        <v>6.0294317E-2</v>
      </c>
      <c r="C364">
        <v>4.4617483999999999E-2</v>
      </c>
      <c r="D364">
        <f t="shared" si="80"/>
        <v>1969</v>
      </c>
      <c r="E364" s="1">
        <f t="shared" si="82"/>
        <v>45.514566673444278</v>
      </c>
      <c r="F364" s="6">
        <f t="shared" si="86"/>
        <v>-1.5249802263253773E-2</v>
      </c>
      <c r="G364" s="6">
        <f t="shared" si="87"/>
        <v>7.5544119263253773E-2</v>
      </c>
      <c r="H364" s="1">
        <v>9.0928570000000004</v>
      </c>
      <c r="I364">
        <f t="shared" si="81"/>
        <v>1969</v>
      </c>
      <c r="J364" s="7">
        <v>4.7133048956768295</v>
      </c>
    </row>
    <row r="365" spans="1:10" x14ac:dyDescent="0.25">
      <c r="A365">
        <f t="shared" si="88"/>
        <v>341</v>
      </c>
      <c r="B365">
        <v>-0.14277788999999999</v>
      </c>
      <c r="C365">
        <v>4.6852948999999998E-2</v>
      </c>
      <c r="D365">
        <f t="shared" si="80"/>
        <v>1970</v>
      </c>
      <c r="E365" s="1">
        <f t="shared" si="82"/>
        <v>39.458699056637286</v>
      </c>
      <c r="F365" s="6">
        <f t="shared" si="86"/>
        <v>-0.13528723398176182</v>
      </c>
      <c r="G365" s="6">
        <f t="shared" si="87"/>
        <v>-7.4906560182381732E-3</v>
      </c>
      <c r="H365" s="1">
        <v>9.0250000000000004</v>
      </c>
      <c r="I365">
        <f t="shared" si="81"/>
        <v>1970</v>
      </c>
      <c r="J365" s="7">
        <v>4.1169067986120673</v>
      </c>
    </row>
    <row r="366" spans="1:10" x14ac:dyDescent="0.25">
      <c r="A366">
        <f t="shared" si="88"/>
        <v>342</v>
      </c>
      <c r="B366">
        <v>0.10034066</v>
      </c>
      <c r="C366">
        <v>5.1122647E-2</v>
      </c>
      <c r="D366">
        <f t="shared" si="80"/>
        <v>1971</v>
      </c>
      <c r="E366" s="1">
        <f t="shared" si="82"/>
        <v>43.623464901100263</v>
      </c>
      <c r="F366" s="6">
        <f t="shared" si="86"/>
        <v>2.4354753022078152E-2</v>
      </c>
      <c r="G366" s="6">
        <f t="shared" si="87"/>
        <v>7.5985906977921847E-2</v>
      </c>
      <c r="H366" s="1">
        <v>9.7375000000000007</v>
      </c>
      <c r="I366">
        <f t="shared" si="81"/>
        <v>1971</v>
      </c>
      <c r="J366" s="7">
        <v>4.2184039996325637</v>
      </c>
    </row>
    <row r="367" spans="1:10" x14ac:dyDescent="0.25">
      <c r="A367">
        <f t="shared" si="88"/>
        <v>343</v>
      </c>
      <c r="B367">
        <v>-1.9111435E-2</v>
      </c>
      <c r="C367">
        <v>5.5588180000000001E-2</v>
      </c>
      <c r="D367">
        <f t="shared" si="80"/>
        <v>1972</v>
      </c>
      <c r="E367" s="1">
        <f t="shared" si="82"/>
        <v>42.797674045940191</v>
      </c>
      <c r="F367" s="6">
        <f t="shared" si="86"/>
        <v>-0.11220185806601211</v>
      </c>
      <c r="G367" s="6">
        <f t="shared" si="87"/>
        <v>9.3090423066012118E-2</v>
      </c>
      <c r="H367" s="1">
        <v>10.6875</v>
      </c>
      <c r="I367">
        <f t="shared" si="81"/>
        <v>1972</v>
      </c>
      <c r="J367" s="7">
        <v>3.7706786529611076</v>
      </c>
    </row>
    <row r="368" spans="1:10" x14ac:dyDescent="0.25">
      <c r="A368">
        <f t="shared" si="88"/>
        <v>344</v>
      </c>
      <c r="B368">
        <v>0.65783811999999997</v>
      </c>
      <c r="C368">
        <v>5.2041772E-2</v>
      </c>
      <c r="D368">
        <f t="shared" si="80"/>
        <v>1973</v>
      </c>
      <c r="E368" s="1">
        <f t="shared" si="82"/>
        <v>82.625791404064714</v>
      </c>
      <c r="F368" s="6">
        <f t="shared" si="86"/>
        <v>0.59329959886242889</v>
      </c>
      <c r="G368" s="6">
        <f t="shared" si="87"/>
        <v>6.4538521137571081E-2</v>
      </c>
      <c r="H368" s="1">
        <v>11.4</v>
      </c>
      <c r="I368">
        <f t="shared" si="81"/>
        <v>1973</v>
      </c>
      <c r="J368" s="7">
        <v>6.8247424095603053</v>
      </c>
    </row>
    <row r="369" spans="1:10" x14ac:dyDescent="0.25">
      <c r="A369">
        <f t="shared" si="88"/>
        <v>345</v>
      </c>
      <c r="B369">
        <v>8.6324333000000003E-2</v>
      </c>
      <c r="C369">
        <v>6.2235846999999997E-2</v>
      </c>
      <c r="D369">
        <f t="shared" si="80"/>
        <v>1974</v>
      </c>
      <c r="E369" s="1">
        <f t="shared" si="82"/>
        <v>90.075320015051048</v>
      </c>
      <c r="F369" s="6">
        <f t="shared" si="86"/>
        <v>6.281625326463619E-3</v>
      </c>
      <c r="G369" s="6">
        <f t="shared" si="87"/>
        <v>8.0042707673536384E-2</v>
      </c>
      <c r="H369" s="1">
        <v>12.35</v>
      </c>
      <c r="I369">
        <f t="shared" si="81"/>
        <v>1974</v>
      </c>
      <c r="J369" s="7">
        <v>6.8677478148364974</v>
      </c>
    </row>
  </sheetData>
  <phoneticPr fontId="2" type="noConversion"/>
  <printOptions gridLines="1" gridLinesSet="0"/>
  <pageMargins left="0.75" right="0.75" top="1" bottom="1" header="0.5" footer="0.5"/>
  <pageSetup orientation="portrait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defaultRowHeight="13.2" x14ac:dyDescent="0.25"/>
  <cols>
    <col min="1" max="16384" width="8.88671875" style="12"/>
  </cols>
  <sheetData>
    <row r="1" spans="1:6" x14ac:dyDescent="0.25">
      <c r="A1" s="12" t="s">
        <v>25</v>
      </c>
      <c r="B1" s="12" t="s">
        <v>26</v>
      </c>
      <c r="C1" s="12" t="s">
        <v>27</v>
      </c>
      <c r="D1" s="12" t="s">
        <v>28</v>
      </c>
      <c r="F1" s="13" t="s">
        <v>30</v>
      </c>
    </row>
    <row r="2" spans="1:6" x14ac:dyDescent="0.25">
      <c r="A2" s="12">
        <v>1899</v>
      </c>
      <c r="B2" s="12">
        <v>0</v>
      </c>
      <c r="C2" s="12">
        <f>B2</f>
        <v>0</v>
      </c>
      <c r="D2" s="12">
        <f>EXP(C2)</f>
        <v>1</v>
      </c>
      <c r="E2" s="12">
        <v>1899</v>
      </c>
      <c r="F2" s="12">
        <f>D2</f>
        <v>1</v>
      </c>
    </row>
    <row r="3" spans="1:6" x14ac:dyDescent="0.25">
      <c r="A3" s="12">
        <v>1909</v>
      </c>
      <c r="B3" s="12">
        <v>-0.21</v>
      </c>
      <c r="C3" s="12">
        <v>-0.21</v>
      </c>
      <c r="D3" s="12">
        <f t="shared" ref="D3:D13" si="0">EXP(C3)</f>
        <v>0.81058424597018708</v>
      </c>
      <c r="E3" s="12">
        <v>1909</v>
      </c>
      <c r="F3" s="12">
        <f t="shared" ref="F3:F12" si="1">D3</f>
        <v>0.81058424597018708</v>
      </c>
    </row>
    <row r="4" spans="1:6" x14ac:dyDescent="0.25">
      <c r="A4" s="12">
        <v>1919</v>
      </c>
      <c r="B4" s="12">
        <v>-0.2</v>
      </c>
      <c r="C4" s="12">
        <f>SUM(B2:B4)</f>
        <v>-0.41000000000000003</v>
      </c>
      <c r="D4" s="12">
        <f t="shared" si="0"/>
        <v>0.6636502501363194</v>
      </c>
      <c r="E4" s="12">
        <v>1919</v>
      </c>
      <c r="F4" s="12">
        <f t="shared" si="1"/>
        <v>0.6636502501363194</v>
      </c>
    </row>
    <row r="5" spans="1:6" x14ac:dyDescent="0.25">
      <c r="A5" s="12">
        <v>1929</v>
      </c>
      <c r="B5" s="12">
        <v>0.42</v>
      </c>
      <c r="C5" s="12">
        <f>SUM(B2:B5)</f>
        <v>9.9999999999999534E-3</v>
      </c>
      <c r="D5" s="12">
        <f t="shared" si="0"/>
        <v>1.0100501670841679</v>
      </c>
      <c r="E5" s="12">
        <v>1929</v>
      </c>
      <c r="F5" s="12">
        <f t="shared" si="1"/>
        <v>1.0100501670841679</v>
      </c>
    </row>
    <row r="6" spans="1:6" x14ac:dyDescent="0.25">
      <c r="A6" s="12">
        <v>1939</v>
      </c>
      <c r="B6" s="12">
        <v>-0.75</v>
      </c>
      <c r="C6" s="12">
        <f>SUM(B2:B6)</f>
        <v>-0.74</v>
      </c>
      <c r="D6" s="12">
        <f t="shared" si="0"/>
        <v>0.47711391552103438</v>
      </c>
      <c r="E6" s="12">
        <v>1939</v>
      </c>
      <c r="F6" s="12">
        <f t="shared" si="1"/>
        <v>0.47711391552103438</v>
      </c>
    </row>
    <row r="7" spans="1:6" x14ac:dyDescent="0.25">
      <c r="A7" s="12">
        <v>1949</v>
      </c>
      <c r="B7" s="12">
        <v>0.84</v>
      </c>
      <c r="C7" s="12">
        <f>SUM(B2:B7)</f>
        <v>9.9999999999999978E-2</v>
      </c>
      <c r="D7" s="12">
        <f t="shared" si="0"/>
        <v>1.1051709180756475</v>
      </c>
      <c r="E7" s="12">
        <v>1949</v>
      </c>
      <c r="F7" s="12">
        <f t="shared" si="1"/>
        <v>1.1051709180756475</v>
      </c>
    </row>
    <row r="8" spans="1:6" x14ac:dyDescent="0.25">
      <c r="A8" s="12">
        <v>1959</v>
      </c>
      <c r="B8" s="12">
        <v>-0.23</v>
      </c>
      <c r="C8" s="12">
        <f>SUM(B2:B8)</f>
        <v>-0.13000000000000003</v>
      </c>
      <c r="D8" s="12">
        <f>EXP(C8)</f>
        <v>0.8780954309205613</v>
      </c>
      <c r="E8" s="12">
        <v>1959</v>
      </c>
      <c r="F8" s="12">
        <f t="shared" si="1"/>
        <v>0.8780954309205613</v>
      </c>
    </row>
    <row r="9" spans="1:6" x14ac:dyDescent="0.25">
      <c r="A9" s="12">
        <v>1969</v>
      </c>
      <c r="B9" s="12">
        <v>-0.28999999999999998</v>
      </c>
      <c r="C9" s="12">
        <f>SUM(B2:B9)</f>
        <v>-0.42000000000000004</v>
      </c>
      <c r="D9" s="12">
        <f t="shared" si="0"/>
        <v>0.65704681981505675</v>
      </c>
      <c r="E9" s="12">
        <v>1969</v>
      </c>
      <c r="F9" s="12">
        <f t="shared" si="1"/>
        <v>0.65704681981505675</v>
      </c>
    </row>
    <row r="10" spans="1:6" x14ac:dyDescent="0.25">
      <c r="A10" s="12">
        <v>1979</v>
      </c>
      <c r="B10" s="12">
        <v>0.34</v>
      </c>
      <c r="C10" s="12">
        <f>SUM(B2:B10)</f>
        <v>-8.0000000000000016E-2</v>
      </c>
      <c r="D10" s="12">
        <f t="shared" si="0"/>
        <v>0.92311634638663576</v>
      </c>
      <c r="E10" s="12">
        <v>1979</v>
      </c>
      <c r="F10" s="12">
        <f t="shared" si="1"/>
        <v>0.92311634638663576</v>
      </c>
    </row>
    <row r="11" spans="1:6" x14ac:dyDescent="0.25">
      <c r="A11" s="12">
        <v>1989</v>
      </c>
      <c r="B11" s="12">
        <v>0.45</v>
      </c>
      <c r="C11" s="12">
        <f>SUM(B2:B11)</f>
        <v>0.37</v>
      </c>
      <c r="D11" s="12">
        <f t="shared" si="0"/>
        <v>1.4477346146633245</v>
      </c>
      <c r="E11" s="12">
        <v>1989</v>
      </c>
      <c r="F11" s="12">
        <f t="shared" si="1"/>
        <v>1.4477346146633245</v>
      </c>
    </row>
    <row r="12" spans="1:6" x14ac:dyDescent="0.25">
      <c r="A12" s="12">
        <v>1999</v>
      </c>
      <c r="B12" s="12">
        <v>-0.75</v>
      </c>
      <c r="C12" s="12">
        <f>SUM(B2:B12)</f>
        <v>-0.38</v>
      </c>
      <c r="D12" s="12">
        <f t="shared" si="0"/>
        <v>0.68386140921235583</v>
      </c>
      <c r="E12" s="12">
        <v>1999</v>
      </c>
      <c r="F12" s="12">
        <f t="shared" si="1"/>
        <v>0.68386140921235583</v>
      </c>
    </row>
    <row r="13" spans="1:6" x14ac:dyDescent="0.25">
      <c r="A13" s="14" t="s">
        <v>29</v>
      </c>
      <c r="B13" s="12">
        <v>0.89</v>
      </c>
      <c r="C13" s="12">
        <f>SUM(B3:B13)</f>
        <v>0.51</v>
      </c>
      <c r="D13" s="12">
        <f t="shared" si="0"/>
        <v>1.6652911949458864</v>
      </c>
      <c r="E13" s="12">
        <v>2006</v>
      </c>
      <c r="F13" s="12">
        <f>EXP(C12+0.6*(C13-C12))</f>
        <v>1.1664908867784396</v>
      </c>
    </row>
  </sheetData>
  <pageMargins left="0.75" right="0.75" top="1" bottom="1" header="0.5" footer="0.5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6"/>
  <sheetViews>
    <sheetView topLeftCell="Z1" workbookViewId="0">
      <selection activeCell="AB31" sqref="AB31"/>
    </sheetView>
  </sheetViews>
  <sheetFormatPr defaultRowHeight="13.2" x14ac:dyDescent="0.25"/>
  <sheetData>
    <row r="1" spans="1:26" x14ac:dyDescent="0.25">
      <c r="O1">
        <v>8.9520165437320109E-3</v>
      </c>
      <c r="P1">
        <v>2.1569975863854562E-2</v>
      </c>
      <c r="R1">
        <v>9.5985881127866879E-3</v>
      </c>
      <c r="T1">
        <v>-6.4042439903100323E-4</v>
      </c>
      <c r="U1">
        <v>1.1857571803310263E-2</v>
      </c>
      <c r="V1">
        <v>-6.4042439903100323E-4</v>
      </c>
      <c r="W1">
        <v>1.1857571803310263E-2</v>
      </c>
      <c r="Y1">
        <v>6.5832505271652408E-3</v>
      </c>
      <c r="Z1">
        <v>-2.9866697726447233E-3</v>
      </c>
    </row>
    <row r="2" spans="1:26" x14ac:dyDescent="0.25">
      <c r="A2" t="s">
        <v>31</v>
      </c>
      <c r="B2" t="s">
        <v>32</v>
      </c>
      <c r="C2" t="s">
        <v>25</v>
      </c>
      <c r="D2" t="s">
        <v>33</v>
      </c>
      <c r="E2" t="s">
        <v>34</v>
      </c>
      <c r="F2" t="s">
        <v>35</v>
      </c>
      <c r="G2" t="s">
        <v>36</v>
      </c>
      <c r="H2" t="s">
        <v>37</v>
      </c>
      <c r="I2" t="s">
        <v>38</v>
      </c>
      <c r="J2" t="s">
        <v>39</v>
      </c>
      <c r="K2" t="s">
        <v>40</v>
      </c>
      <c r="L2" t="s">
        <v>41</v>
      </c>
      <c r="M2" t="s">
        <v>42</v>
      </c>
      <c r="N2" t="s">
        <v>43</v>
      </c>
      <c r="O2" t="s">
        <v>44</v>
      </c>
      <c r="P2" t="s">
        <v>45</v>
      </c>
      <c r="Q2" t="s">
        <v>46</v>
      </c>
      <c r="R2" t="s">
        <v>47</v>
      </c>
      <c r="S2" t="s">
        <v>48</v>
      </c>
      <c r="T2" t="s">
        <v>49</v>
      </c>
      <c r="U2" t="s">
        <v>50</v>
      </c>
      <c r="V2" t="s">
        <v>49</v>
      </c>
      <c r="W2" t="s">
        <v>50</v>
      </c>
      <c r="X2" t="s">
        <v>51</v>
      </c>
      <c r="Y2" t="s">
        <v>52</v>
      </c>
      <c r="Z2" t="s">
        <v>53</v>
      </c>
    </row>
    <row r="3" spans="1:26" x14ac:dyDescent="0.25">
      <c r="A3">
        <v>1</v>
      </c>
      <c r="B3">
        <v>19774</v>
      </c>
      <c r="C3">
        <v>1977</v>
      </c>
      <c r="D3">
        <v>4</v>
      </c>
      <c r="O3">
        <v>100</v>
      </c>
      <c r="P3">
        <v>100</v>
      </c>
      <c r="R3">
        <v>1</v>
      </c>
      <c r="S3">
        <v>0.27800105012521087</v>
      </c>
      <c r="T3">
        <v>359.71087143361615</v>
      </c>
      <c r="U3">
        <v>359.71087143361615</v>
      </c>
      <c r="V3">
        <v>99.999999999999986</v>
      </c>
      <c r="W3">
        <v>99.999999999999986</v>
      </c>
    </row>
    <row r="4" spans="1:26" x14ac:dyDescent="0.25">
      <c r="A4">
        <v>2</v>
      </c>
      <c r="B4">
        <v>19781</v>
      </c>
      <c r="C4">
        <v>1978</v>
      </c>
      <c r="D4">
        <v>1</v>
      </c>
      <c r="E4">
        <v>12460361</v>
      </c>
      <c r="F4">
        <v>1045924</v>
      </c>
      <c r="G4">
        <v>580990824</v>
      </c>
      <c r="H4">
        <v>575792295</v>
      </c>
      <c r="I4">
        <v>0</v>
      </c>
      <c r="J4">
        <v>572161803.33329999</v>
      </c>
      <c r="K4">
        <v>1.9900000000000001E-2</v>
      </c>
      <c r="L4">
        <v>9.1000000000000004E-3</v>
      </c>
      <c r="M4">
        <v>2.9000000000000001E-2</v>
      </c>
      <c r="N4">
        <v>233</v>
      </c>
      <c r="O4">
        <v>100.91000000000001</v>
      </c>
      <c r="P4">
        <v>102.89999999999999</v>
      </c>
      <c r="Q4">
        <v>1.93436040920675E-2</v>
      </c>
      <c r="R4">
        <v>1.0193436040920676</v>
      </c>
      <c r="S4">
        <v>0.28337859237601198</v>
      </c>
      <c r="T4">
        <v>356.09605917621195</v>
      </c>
      <c r="U4">
        <v>363.11846684404128</v>
      </c>
      <c r="V4">
        <v>98.995078396436142</v>
      </c>
      <c r="W4">
        <v>100.94731510250003</v>
      </c>
      <c r="Y4">
        <v>98.995078396436142</v>
      </c>
      <c r="Z4">
        <v>98.995078396436142</v>
      </c>
    </row>
    <row r="5" spans="1:26" x14ac:dyDescent="0.25">
      <c r="A5">
        <v>3</v>
      </c>
      <c r="B5">
        <v>19782</v>
      </c>
      <c r="C5">
        <v>1978</v>
      </c>
      <c r="D5">
        <v>2</v>
      </c>
      <c r="E5">
        <v>13549340</v>
      </c>
      <c r="F5">
        <v>3512157</v>
      </c>
      <c r="G5">
        <v>618339141</v>
      </c>
      <c r="H5">
        <v>609771269</v>
      </c>
      <c r="I5">
        <v>0</v>
      </c>
      <c r="J5">
        <v>607010900.83329999</v>
      </c>
      <c r="K5">
        <v>1.6500000000000001E-2</v>
      </c>
      <c r="L5">
        <v>1.41E-2</v>
      </c>
      <c r="M5">
        <v>3.0700000000000002E-2</v>
      </c>
      <c r="N5">
        <v>260</v>
      </c>
      <c r="O5">
        <v>102.33283100000001</v>
      </c>
      <c r="P5">
        <v>106.05902999999999</v>
      </c>
      <c r="Q5">
        <v>2.9521330785863702E-2</v>
      </c>
      <c r="R5">
        <v>1.0494359838129241</v>
      </c>
      <c r="S5">
        <v>0.29174430553917668</v>
      </c>
      <c r="T5">
        <v>350.76205107372118</v>
      </c>
      <c r="U5">
        <v>363.5341906810857</v>
      </c>
      <c r="V5">
        <v>97.512218542567325</v>
      </c>
      <c r="W5">
        <v>101.06288676576045</v>
      </c>
      <c r="X5">
        <v>-3.85116E-2</v>
      </c>
      <c r="Y5">
        <v>95.182619535263953</v>
      </c>
      <c r="Z5">
        <v>92.453275798188926</v>
      </c>
    </row>
    <row r="6" spans="1:26" x14ac:dyDescent="0.25">
      <c r="A6">
        <v>4</v>
      </c>
      <c r="B6">
        <v>19783</v>
      </c>
      <c r="C6">
        <v>1978</v>
      </c>
      <c r="D6">
        <v>3</v>
      </c>
      <c r="E6">
        <v>14311574</v>
      </c>
      <c r="F6">
        <v>1283255</v>
      </c>
      <c r="G6">
        <v>688675929</v>
      </c>
      <c r="H6">
        <v>678802395</v>
      </c>
      <c r="I6">
        <v>0</v>
      </c>
      <c r="J6">
        <v>674673497.83329999</v>
      </c>
      <c r="K6">
        <v>1.9300000000000001E-2</v>
      </c>
      <c r="L6">
        <v>1.46E-2</v>
      </c>
      <c r="M6">
        <v>3.39E-2</v>
      </c>
      <c r="N6">
        <v>283</v>
      </c>
      <c r="O6">
        <v>103.8268903326</v>
      </c>
      <c r="P6">
        <v>109.654431117</v>
      </c>
      <c r="Q6">
        <v>1.94564565705952E-2</v>
      </c>
      <c r="R6">
        <v>1.0698542894556002</v>
      </c>
      <c r="S6">
        <v>0.29742061594961816</v>
      </c>
      <c r="T6">
        <v>349.09110117029633</v>
      </c>
      <c r="U6">
        <v>368.68470185528435</v>
      </c>
      <c r="V6">
        <v>97.047692714708603</v>
      </c>
      <c r="W6">
        <v>102.49473428086932</v>
      </c>
      <c r="X6">
        <v>3.3245499999999999E-3</v>
      </c>
      <c r="Y6">
        <v>95.499058913039917</v>
      </c>
      <c r="Z6">
        <v>90.990292658782451</v>
      </c>
    </row>
    <row r="7" spans="1:26" x14ac:dyDescent="0.25">
      <c r="A7">
        <v>5</v>
      </c>
      <c r="B7">
        <v>19784</v>
      </c>
      <c r="C7">
        <v>1978</v>
      </c>
      <c r="D7">
        <v>4</v>
      </c>
      <c r="E7">
        <v>14228940</v>
      </c>
      <c r="F7">
        <v>2744192</v>
      </c>
      <c r="G7">
        <v>729986518</v>
      </c>
      <c r="H7">
        <v>700435921</v>
      </c>
      <c r="I7">
        <v>0</v>
      </c>
      <c r="J7">
        <v>697065037</v>
      </c>
      <c r="K7">
        <v>1.6500000000000001E-2</v>
      </c>
      <c r="L7">
        <v>4.24E-2</v>
      </c>
      <c r="M7">
        <v>5.8900000000000001E-2</v>
      </c>
      <c r="N7">
        <v>295</v>
      </c>
      <c r="O7">
        <v>108.22915048270224</v>
      </c>
      <c r="P7">
        <v>116.11307710979129</v>
      </c>
      <c r="Q7">
        <v>1.9085966574017701E-2</v>
      </c>
      <c r="R7">
        <v>1.0902734926632194</v>
      </c>
      <c r="S7">
        <v>0.30309717588405632</v>
      </c>
      <c r="T7">
        <v>357.07739660399574</v>
      </c>
      <c r="U7">
        <v>383.08861430701023</v>
      </c>
      <c r="V7">
        <v>99.267891231887219</v>
      </c>
      <c r="W7">
        <v>106.49903706836071</v>
      </c>
      <c r="X7">
        <v>-3.873426E-2</v>
      </c>
      <c r="Y7">
        <v>91.799973535346908</v>
      </c>
      <c r="Z7">
        <v>85.827745523280441</v>
      </c>
    </row>
    <row r="8" spans="1:26" x14ac:dyDescent="0.25">
      <c r="A8">
        <v>6</v>
      </c>
      <c r="B8">
        <v>19791</v>
      </c>
      <c r="C8">
        <v>1979</v>
      </c>
      <c r="D8">
        <v>1</v>
      </c>
      <c r="E8">
        <v>16853367</v>
      </c>
      <c r="F8">
        <v>2865251</v>
      </c>
      <c r="G8">
        <v>817048986</v>
      </c>
      <c r="H8">
        <v>800677850</v>
      </c>
      <c r="I8">
        <v>0</v>
      </c>
      <c r="J8">
        <v>796492686.5</v>
      </c>
      <c r="K8">
        <v>1.7600000000000001E-2</v>
      </c>
      <c r="L8">
        <v>2.06E-2</v>
      </c>
      <c r="M8">
        <v>3.8100000000000002E-2</v>
      </c>
      <c r="N8">
        <v>309</v>
      </c>
      <c r="O8">
        <v>110.4586709826459</v>
      </c>
      <c r="P8">
        <v>120.53698534767435</v>
      </c>
      <c r="Q8">
        <v>3.0555893940124399E-2</v>
      </c>
      <c r="R8">
        <v>1.1235877738707658</v>
      </c>
      <c r="S8">
        <v>0.31235858104392078</v>
      </c>
      <c r="T8">
        <v>353.62777809236587</v>
      </c>
      <c r="U8">
        <v>385.89298537863965</v>
      </c>
      <c r="V8">
        <v>98.308893663122731</v>
      </c>
      <c r="W8">
        <v>107.27865517121445</v>
      </c>
      <c r="X8">
        <v>8.0438780000000001E-2</v>
      </c>
      <c r="Y8">
        <v>99.184251410562496</v>
      </c>
      <c r="Z8">
        <v>89.982139938846728</v>
      </c>
    </row>
    <row r="9" spans="1:26" x14ac:dyDescent="0.25">
      <c r="A9">
        <v>7</v>
      </c>
      <c r="B9">
        <v>19792</v>
      </c>
      <c r="C9">
        <v>1979</v>
      </c>
      <c r="D9">
        <v>2</v>
      </c>
      <c r="E9">
        <v>20769432</v>
      </c>
      <c r="F9">
        <v>1935049</v>
      </c>
      <c r="G9">
        <v>933456479</v>
      </c>
      <c r="H9">
        <v>913108775</v>
      </c>
      <c r="I9">
        <v>0</v>
      </c>
      <c r="J9">
        <v>907153155.5</v>
      </c>
      <c r="K9">
        <v>2.0799999999999999E-2</v>
      </c>
      <c r="L9">
        <v>2.24E-2</v>
      </c>
      <c r="M9">
        <v>4.3200000000000002E-2</v>
      </c>
      <c r="N9">
        <v>331</v>
      </c>
      <c r="O9">
        <v>112.93294521265716</v>
      </c>
      <c r="P9">
        <v>125.74418311469387</v>
      </c>
      <c r="Q9">
        <v>3.3476461707778002E-2</v>
      </c>
      <c r="R9">
        <v>1.1612015169580781</v>
      </c>
      <c r="S9">
        <v>0.32281524112133347</v>
      </c>
      <c r="T9">
        <v>349.83771156644406</v>
      </c>
      <c r="U9">
        <v>389.52368753689547</v>
      </c>
      <c r="V9">
        <v>97.255251188872066</v>
      </c>
      <c r="W9">
        <v>108.28799418390145</v>
      </c>
      <c r="X9">
        <v>5.199496E-2</v>
      </c>
      <c r="Y9">
        <v>104.34133259528464</v>
      </c>
      <c r="Z9">
        <v>91.594498000717309</v>
      </c>
    </row>
    <row r="10" spans="1:26" x14ac:dyDescent="0.25">
      <c r="A10">
        <v>8</v>
      </c>
      <c r="B10">
        <v>19793</v>
      </c>
      <c r="C10">
        <v>1979</v>
      </c>
      <c r="D10">
        <v>3</v>
      </c>
      <c r="E10">
        <v>21710589</v>
      </c>
      <c r="F10">
        <v>3759226</v>
      </c>
      <c r="G10">
        <v>1070684326</v>
      </c>
      <c r="H10">
        <v>1040414815</v>
      </c>
      <c r="I10">
        <v>956820</v>
      </c>
      <c r="J10">
        <v>1034579155</v>
      </c>
      <c r="K10">
        <v>1.7399999999999999E-2</v>
      </c>
      <c r="L10">
        <v>3.0200000000000001E-2</v>
      </c>
      <c r="M10">
        <v>4.7500000000000001E-2</v>
      </c>
      <c r="N10">
        <v>356</v>
      </c>
      <c r="O10">
        <v>116.3435201580794</v>
      </c>
      <c r="P10">
        <v>131.71703181264184</v>
      </c>
      <c r="Q10">
        <v>3.3780914002911701E-2</v>
      </c>
      <c r="R10">
        <v>1.2004279655424894</v>
      </c>
      <c r="S10">
        <v>0.33372023502048243</v>
      </c>
      <c r="T10">
        <v>348.62590861755416</v>
      </c>
      <c r="U10">
        <v>394.69297330609146</v>
      </c>
      <c r="V10">
        <v>96.91836869653585</v>
      </c>
      <c r="W10">
        <v>109.72506105613523</v>
      </c>
      <c r="X10">
        <v>-3.8867440000000003E-2</v>
      </c>
      <c r="Y10">
        <v>100.28585211111738</v>
      </c>
      <c r="Z10">
        <v>85.15774779055009</v>
      </c>
    </row>
    <row r="11" spans="1:26" x14ac:dyDescent="0.25">
      <c r="A11">
        <v>9</v>
      </c>
      <c r="B11">
        <v>19794</v>
      </c>
      <c r="C11">
        <v>1979</v>
      </c>
      <c r="D11">
        <v>4</v>
      </c>
      <c r="E11">
        <v>25295067</v>
      </c>
      <c r="F11">
        <v>8943206</v>
      </c>
      <c r="G11">
        <v>1231133627</v>
      </c>
      <c r="H11">
        <v>1176664071</v>
      </c>
      <c r="I11">
        <v>1676393</v>
      </c>
      <c r="J11">
        <v>1171865788.5</v>
      </c>
      <c r="K11">
        <v>1.4E-2</v>
      </c>
      <c r="L11">
        <v>4.7899999999999998E-2</v>
      </c>
      <c r="M11">
        <v>6.1899999999999997E-2</v>
      </c>
      <c r="N11">
        <v>370</v>
      </c>
      <c r="O11">
        <v>121.91637477365141</v>
      </c>
      <c r="P11">
        <v>139.87031608184438</v>
      </c>
      <c r="Q11">
        <v>2.9096026581327501E-2</v>
      </c>
      <c r="R11">
        <v>1.2353556495368827</v>
      </c>
      <c r="S11">
        <v>0.34343016784936525</v>
      </c>
      <c r="T11">
        <v>354.99611329173086</v>
      </c>
      <c r="U11">
        <v>407.27440154061844</v>
      </c>
      <c r="V11">
        <v>98.689292285469506</v>
      </c>
      <c r="W11">
        <v>113.22271131740871</v>
      </c>
      <c r="X11">
        <v>0.12143406</v>
      </c>
      <c r="Y11">
        <v>112.46397029352993</v>
      </c>
      <c r="Z11">
        <v>92.798724685062723</v>
      </c>
    </row>
    <row r="12" spans="1:26" x14ac:dyDescent="0.25">
      <c r="A12">
        <v>10</v>
      </c>
      <c r="B12">
        <v>19801</v>
      </c>
      <c r="C12">
        <v>1980</v>
      </c>
      <c r="D12">
        <v>1</v>
      </c>
      <c r="E12">
        <v>28406387</v>
      </c>
      <c r="F12">
        <v>4335061</v>
      </c>
      <c r="G12">
        <v>1430115931</v>
      </c>
      <c r="H12">
        <v>1378295675</v>
      </c>
      <c r="I12">
        <v>0</v>
      </c>
      <c r="J12">
        <v>1370994409.8333001</v>
      </c>
      <c r="K12">
        <v>1.7600000000000001E-2</v>
      </c>
      <c r="L12">
        <v>3.78E-2</v>
      </c>
      <c r="M12">
        <v>5.5399999999999998E-2</v>
      </c>
      <c r="N12">
        <v>407</v>
      </c>
      <c r="O12">
        <v>126.52481374009544</v>
      </c>
      <c r="P12">
        <v>147.61913159277853</v>
      </c>
      <c r="Q12">
        <v>4.3061587030886299E-2</v>
      </c>
      <c r="R12">
        <v>1.2885520243535122</v>
      </c>
      <c r="S12">
        <v>0.35821881591124261</v>
      </c>
      <c r="T12">
        <v>353.20538207419298</v>
      </c>
      <c r="U12">
        <v>412.09206506158165</v>
      </c>
      <c r="V12">
        <v>98.191467126501976</v>
      </c>
      <c r="W12">
        <v>114.56202683538642</v>
      </c>
      <c r="X12">
        <v>-2.5075090000000001E-2</v>
      </c>
      <c r="Y12">
        <v>109.64392611666234</v>
      </c>
      <c r="Z12">
        <v>86.736765533884594</v>
      </c>
    </row>
    <row r="13" spans="1:26" x14ac:dyDescent="0.25">
      <c r="A13">
        <v>11</v>
      </c>
      <c r="B13">
        <v>19802</v>
      </c>
      <c r="C13">
        <v>1980</v>
      </c>
      <c r="D13">
        <v>2</v>
      </c>
      <c r="E13">
        <v>32426249</v>
      </c>
      <c r="F13">
        <v>7085424</v>
      </c>
      <c r="G13">
        <v>1582310228</v>
      </c>
      <c r="H13">
        <v>1570794466</v>
      </c>
      <c r="I13">
        <v>0</v>
      </c>
      <c r="J13">
        <v>1563528428.3333001</v>
      </c>
      <c r="K13">
        <v>1.6199999999999999E-2</v>
      </c>
      <c r="L13">
        <v>7.4000000000000003E-3</v>
      </c>
      <c r="M13">
        <v>2.3599999999999999E-2</v>
      </c>
      <c r="N13">
        <v>428</v>
      </c>
      <c r="O13">
        <v>127.46109736177216</v>
      </c>
      <c r="P13">
        <v>151.10294309836812</v>
      </c>
      <c r="Q13">
        <v>3.2526904086704403E-2</v>
      </c>
      <c r="R13">
        <v>1.3304646324603877</v>
      </c>
      <c r="S13">
        <v>0.36987056497844045</v>
      </c>
      <c r="T13">
        <v>344.61000531145754</v>
      </c>
      <c r="U13">
        <v>408.5292461896118</v>
      </c>
      <c r="V13">
        <v>95.80194336023969</v>
      </c>
      <c r="W13">
        <v>113.57155944757288</v>
      </c>
      <c r="X13">
        <v>2.36717E-2</v>
      </c>
      <c r="Y13">
        <v>112.23938424251813</v>
      </c>
      <c r="Z13">
        <v>85.992889749550855</v>
      </c>
    </row>
    <row r="14" spans="1:26" x14ac:dyDescent="0.25">
      <c r="A14">
        <v>12</v>
      </c>
      <c r="B14">
        <v>19803</v>
      </c>
      <c r="C14">
        <v>1980</v>
      </c>
      <c r="D14">
        <v>3</v>
      </c>
      <c r="E14">
        <v>34872795</v>
      </c>
      <c r="F14">
        <v>9615441</v>
      </c>
      <c r="G14">
        <v>1775851147</v>
      </c>
      <c r="H14">
        <v>1735900359</v>
      </c>
      <c r="I14">
        <v>247327</v>
      </c>
      <c r="J14">
        <v>1728960151</v>
      </c>
      <c r="K14">
        <v>1.46E-2</v>
      </c>
      <c r="L14">
        <v>2.3199999999999998E-2</v>
      </c>
      <c r="M14">
        <v>3.7900000000000003E-2</v>
      </c>
      <c r="N14">
        <v>466</v>
      </c>
      <c r="O14">
        <v>130.41819482056528</v>
      </c>
      <c r="P14">
        <v>156.82974464179628</v>
      </c>
      <c r="Q14">
        <v>1.6559263126992602E-2</v>
      </c>
      <c r="R14">
        <v>1.3524961463904568</v>
      </c>
      <c r="S14">
        <v>0.37599534898684789</v>
      </c>
      <c r="T14">
        <v>346.86119169289839</v>
      </c>
      <c r="U14">
        <v>417.10554416268087</v>
      </c>
      <c r="V14">
        <v>96.427775538307813</v>
      </c>
      <c r="W14">
        <v>115.9557792902728</v>
      </c>
      <c r="X14">
        <v>6.7789199999999999E-3</v>
      </c>
      <c r="Y14">
        <v>113.00024604914741</v>
      </c>
      <c r="Z14">
        <v>85.165549919263768</v>
      </c>
    </row>
    <row r="15" spans="1:26" x14ac:dyDescent="0.25">
      <c r="A15">
        <v>13</v>
      </c>
      <c r="B15">
        <v>19804</v>
      </c>
      <c r="C15">
        <v>1980</v>
      </c>
      <c r="D15">
        <v>4</v>
      </c>
      <c r="E15">
        <v>37664990</v>
      </c>
      <c r="F15">
        <v>8149203</v>
      </c>
      <c r="G15">
        <v>1976014374</v>
      </c>
      <c r="H15">
        <v>1904991793</v>
      </c>
      <c r="I15">
        <v>286173</v>
      </c>
      <c r="J15">
        <v>1896368311.3333001</v>
      </c>
      <c r="K15">
        <v>1.5599999999999999E-2</v>
      </c>
      <c r="L15">
        <v>3.7600000000000001E-2</v>
      </c>
      <c r="M15">
        <v>5.3199999999999997E-2</v>
      </c>
      <c r="N15">
        <v>493</v>
      </c>
      <c r="O15">
        <v>135.32191894581854</v>
      </c>
      <c r="P15">
        <v>165.17308705673983</v>
      </c>
      <c r="Q15">
        <v>2.66197127949441E-2</v>
      </c>
      <c r="R15">
        <v>1.3884992053636394</v>
      </c>
      <c r="S15">
        <v>0.38600423718911259</v>
      </c>
      <c r="T15">
        <v>350.57107126915071</v>
      </c>
      <c r="U15">
        <v>427.90485477447658</v>
      </c>
      <c r="V15">
        <v>97.459125956344039</v>
      </c>
      <c r="W15">
        <v>118.95799898098032</v>
      </c>
      <c r="X15">
        <v>-1.6158209999999999E-2</v>
      </c>
      <c r="Y15">
        <v>111.17436434343362</v>
      </c>
      <c r="Z15">
        <v>81.616811010562415</v>
      </c>
    </row>
    <row r="16" spans="1:26" x14ac:dyDescent="0.25">
      <c r="A16">
        <v>14</v>
      </c>
      <c r="B16">
        <v>19811</v>
      </c>
      <c r="C16">
        <v>1981</v>
      </c>
      <c r="D16">
        <v>1</v>
      </c>
      <c r="E16">
        <v>43628932</v>
      </c>
      <c r="F16">
        <v>11446531</v>
      </c>
      <c r="G16">
        <v>2290643221</v>
      </c>
      <c r="H16">
        <v>2257880610</v>
      </c>
      <c r="I16">
        <v>1532335</v>
      </c>
      <c r="J16">
        <v>2248294730.6666999</v>
      </c>
      <c r="K16">
        <v>1.43E-2</v>
      </c>
      <c r="L16">
        <v>1.5299999999999999E-2</v>
      </c>
      <c r="M16">
        <v>2.9600000000000001E-2</v>
      </c>
      <c r="N16">
        <v>528</v>
      </c>
      <c r="O16">
        <v>137.39234430568956</v>
      </c>
      <c r="P16">
        <v>170.06221043361936</v>
      </c>
      <c r="Q16">
        <v>2.5929338205246698E-2</v>
      </c>
      <c r="R16">
        <v>1.4245020708572296</v>
      </c>
      <c r="S16">
        <v>0.39601307160384741</v>
      </c>
      <c r="T16">
        <v>346.93891226684133</v>
      </c>
      <c r="U16">
        <v>429.43585105630422</v>
      </c>
      <c r="V16">
        <v>96.44938193948029</v>
      </c>
      <c r="W16">
        <v>119.38361755506622</v>
      </c>
      <c r="X16">
        <v>4.5218849999999998E-2</v>
      </c>
      <c r="Y16">
        <v>116.20154124852469</v>
      </c>
      <c r="Z16">
        <v>83.151369366591624</v>
      </c>
    </row>
    <row r="17" spans="1:26" x14ac:dyDescent="0.25">
      <c r="A17">
        <v>15</v>
      </c>
      <c r="B17">
        <v>19812</v>
      </c>
      <c r="C17">
        <v>1981</v>
      </c>
      <c r="D17">
        <v>2</v>
      </c>
      <c r="E17">
        <v>53952894</v>
      </c>
      <c r="F17">
        <v>17209245</v>
      </c>
      <c r="G17">
        <v>2689864442</v>
      </c>
      <c r="H17">
        <v>2616246739</v>
      </c>
      <c r="I17">
        <v>0</v>
      </c>
      <c r="J17">
        <v>2606867063.5</v>
      </c>
      <c r="K17">
        <v>1.41E-2</v>
      </c>
      <c r="L17">
        <v>2.8199999999999999E-2</v>
      </c>
      <c r="M17">
        <v>4.2299999999999997E-2</v>
      </c>
      <c r="N17">
        <v>569</v>
      </c>
      <c r="O17">
        <v>141.26680841511001</v>
      </c>
      <c r="P17">
        <v>177.25584193496147</v>
      </c>
      <c r="Q17">
        <v>2.3387668185662801E-2</v>
      </c>
      <c r="R17">
        <v>1.4578178526202281</v>
      </c>
      <c r="S17">
        <v>0.40527489391970334</v>
      </c>
      <c r="T17">
        <v>348.57034209254283</v>
      </c>
      <c r="U17">
        <v>437.37187917216744</v>
      </c>
      <c r="V17">
        <v>96.902921144230902</v>
      </c>
      <c r="W17">
        <v>121.58984170509939</v>
      </c>
      <c r="X17">
        <v>8.8857850000000002E-2</v>
      </c>
      <c r="Y17">
        <v>126.5269603705549</v>
      </c>
      <c r="Z17">
        <v>88.470893374725563</v>
      </c>
    </row>
    <row r="18" spans="1:26" x14ac:dyDescent="0.25">
      <c r="A18">
        <v>16</v>
      </c>
      <c r="B18">
        <v>19813</v>
      </c>
      <c r="C18">
        <v>1981</v>
      </c>
      <c r="D18">
        <v>3</v>
      </c>
      <c r="E18">
        <v>56865487</v>
      </c>
      <c r="F18">
        <v>42431687</v>
      </c>
      <c r="G18">
        <v>3061085019</v>
      </c>
      <c r="H18">
        <v>2979954557</v>
      </c>
      <c r="I18">
        <v>271510</v>
      </c>
      <c r="J18">
        <v>2982079483.1666999</v>
      </c>
      <c r="K18">
        <v>4.7999999999999996E-3</v>
      </c>
      <c r="L18">
        <v>2.7300000000000001E-2</v>
      </c>
      <c r="M18">
        <v>3.2099999999999997E-2</v>
      </c>
      <c r="N18">
        <v>622</v>
      </c>
      <c r="O18">
        <v>145.12339228484251</v>
      </c>
      <c r="P18">
        <v>182.94575446107373</v>
      </c>
      <c r="Q18">
        <v>2.9487541748063298E-2</v>
      </c>
      <c r="R18">
        <v>1.5008053174104392</v>
      </c>
      <c r="S18">
        <v>0.41722545427360253</v>
      </c>
      <c r="T18">
        <v>347.82967050154002</v>
      </c>
      <c r="U18">
        <v>438.48176708102767</v>
      </c>
      <c r="V18">
        <v>96.697013664134204</v>
      </c>
      <c r="W18">
        <v>121.8983917092838</v>
      </c>
      <c r="X18">
        <v>-1.9281389999999999E-2</v>
      </c>
      <c r="Y18">
        <v>124.0873447021357</v>
      </c>
      <c r="Z18">
        <v>84.279846095653156</v>
      </c>
    </row>
    <row r="19" spans="1:26" x14ac:dyDescent="0.25">
      <c r="A19">
        <v>17</v>
      </c>
      <c r="B19">
        <v>19814</v>
      </c>
      <c r="C19">
        <v>1981</v>
      </c>
      <c r="D19">
        <v>4</v>
      </c>
      <c r="E19">
        <v>67199895</v>
      </c>
      <c r="F19">
        <v>33896827</v>
      </c>
      <c r="G19">
        <v>3668148597</v>
      </c>
      <c r="H19">
        <v>3516152346</v>
      </c>
      <c r="I19">
        <v>529000</v>
      </c>
      <c r="J19">
        <v>3510436294.5</v>
      </c>
      <c r="K19">
        <v>9.4999999999999998E-3</v>
      </c>
      <c r="L19">
        <v>4.3400000000000001E-2</v>
      </c>
      <c r="M19">
        <v>5.2900000000000003E-2</v>
      </c>
      <c r="N19">
        <v>684</v>
      </c>
      <c r="O19">
        <v>151.42174751000468</v>
      </c>
      <c r="P19">
        <v>192.62358487206453</v>
      </c>
      <c r="Q19">
        <v>7.8764235801045395E-3</v>
      </c>
      <c r="R19">
        <v>1.512626295801637</v>
      </c>
      <c r="S19">
        <v>0.42051169867986293</v>
      </c>
      <c r="T19">
        <v>360.08926264209026</v>
      </c>
      <c r="U19">
        <v>458.06950312388233</v>
      </c>
      <c r="V19">
        <v>100.10519315331395</v>
      </c>
      <c r="W19">
        <v>127.34380289877284</v>
      </c>
      <c r="X19">
        <v>1.148528E-2</v>
      </c>
      <c r="Y19">
        <v>125.51252260049624</v>
      </c>
      <c r="Z19">
        <v>84.581623036292086</v>
      </c>
    </row>
    <row r="20" spans="1:26" x14ac:dyDescent="0.25">
      <c r="A20">
        <v>18</v>
      </c>
      <c r="B20">
        <v>19821</v>
      </c>
      <c r="C20">
        <v>1982</v>
      </c>
      <c r="D20">
        <v>1</v>
      </c>
      <c r="E20">
        <v>75669048</v>
      </c>
      <c r="F20">
        <v>31389241</v>
      </c>
      <c r="G20">
        <v>4123217680</v>
      </c>
      <c r="H20">
        <v>4066607270</v>
      </c>
      <c r="I20">
        <v>212899</v>
      </c>
      <c r="J20">
        <v>4056972425</v>
      </c>
      <c r="K20">
        <v>1.09E-2</v>
      </c>
      <c r="L20">
        <v>1.4E-2</v>
      </c>
      <c r="M20">
        <v>2.4899999999999999E-2</v>
      </c>
      <c r="N20">
        <v>724</v>
      </c>
      <c r="O20">
        <v>153.54165197514476</v>
      </c>
      <c r="P20">
        <v>197.41991213537892</v>
      </c>
      <c r="Q20">
        <v>5.6831691456442597E-3</v>
      </c>
      <c r="R20">
        <v>1.521222806894827</v>
      </c>
      <c r="S20">
        <v>0.42290153779118278</v>
      </c>
      <c r="T20">
        <v>363.06714034924943</v>
      </c>
      <c r="U20">
        <v>466.82240307402117</v>
      </c>
      <c r="V20">
        <v>100.93304628304867</v>
      </c>
      <c r="W20">
        <v>129.77711827655233</v>
      </c>
      <c r="X20">
        <v>-4.6527E-4</v>
      </c>
      <c r="Y20">
        <v>125.45412538910591</v>
      </c>
      <c r="Z20">
        <v>84.064516875988886</v>
      </c>
    </row>
    <row r="21" spans="1:26" x14ac:dyDescent="0.25">
      <c r="A21">
        <v>19</v>
      </c>
      <c r="B21">
        <v>19822</v>
      </c>
      <c r="C21">
        <v>1982</v>
      </c>
      <c r="D21">
        <v>2</v>
      </c>
      <c r="E21">
        <v>86665484</v>
      </c>
      <c r="F21">
        <v>57804140</v>
      </c>
      <c r="G21">
        <v>4538598298</v>
      </c>
      <c r="H21">
        <v>4474840662</v>
      </c>
      <c r="I21">
        <v>0</v>
      </c>
      <c r="J21">
        <v>4474854237.3332996</v>
      </c>
      <c r="K21">
        <v>6.4000000000000003E-3</v>
      </c>
      <c r="L21">
        <v>1.4200000000000001E-2</v>
      </c>
      <c r="M21">
        <v>2.07E-2</v>
      </c>
      <c r="N21">
        <v>762</v>
      </c>
      <c r="O21">
        <v>155.72194343319183</v>
      </c>
      <c r="P21">
        <v>201.50650431658124</v>
      </c>
      <c r="Q21">
        <v>2.6493005692164999E-2</v>
      </c>
      <c r="R21">
        <v>1.561524571376943</v>
      </c>
      <c r="S21">
        <v>0.43410547063910992</v>
      </c>
      <c r="T21">
        <v>358.71914538172223</v>
      </c>
      <c r="U21">
        <v>464.18789429194283</v>
      </c>
      <c r="V21">
        <v>99.724299116136947</v>
      </c>
      <c r="W21">
        <v>129.04472206857048</v>
      </c>
      <c r="X21">
        <v>3.2730380000000003E-2</v>
      </c>
      <c r="Y21">
        <v>129.56028658565901</v>
      </c>
      <c r="Z21">
        <v>84.575325868213142</v>
      </c>
    </row>
    <row r="22" spans="1:26" x14ac:dyDescent="0.25">
      <c r="A22">
        <v>20</v>
      </c>
      <c r="B22">
        <v>19823</v>
      </c>
      <c r="C22">
        <v>1982</v>
      </c>
      <c r="D22">
        <v>3</v>
      </c>
      <c r="E22">
        <v>88183225</v>
      </c>
      <c r="F22">
        <v>35872735</v>
      </c>
      <c r="G22">
        <v>4716148768</v>
      </c>
      <c r="H22">
        <v>4697159565</v>
      </c>
      <c r="I22">
        <v>0</v>
      </c>
      <c r="J22">
        <v>4685701524.1667004</v>
      </c>
      <c r="K22">
        <v>1.12E-2</v>
      </c>
      <c r="L22">
        <v>4.1000000000000003E-3</v>
      </c>
      <c r="M22">
        <v>1.52E-2</v>
      </c>
      <c r="N22">
        <v>779</v>
      </c>
      <c r="O22">
        <v>156.36040340126792</v>
      </c>
      <c r="P22">
        <v>204.5694031821933</v>
      </c>
      <c r="Q22">
        <v>9.2912338969213196E-3</v>
      </c>
      <c r="R22">
        <v>1.5760330614053959</v>
      </c>
      <c r="S22">
        <v>0.438138846102751</v>
      </c>
      <c r="T22">
        <v>356.87409320605815</v>
      </c>
      <c r="U22">
        <v>466.90542279425802</v>
      </c>
      <c r="V22">
        <v>99.211372673766547</v>
      </c>
      <c r="W22">
        <v>129.8001978459593</v>
      </c>
      <c r="X22">
        <v>2.79977E-2</v>
      </c>
      <c r="Y22">
        <v>133.18767662139831</v>
      </c>
      <c r="Z22">
        <v>86.142866943946046</v>
      </c>
    </row>
    <row r="23" spans="1:26" x14ac:dyDescent="0.25">
      <c r="A23">
        <v>21</v>
      </c>
      <c r="B23">
        <v>19824</v>
      </c>
      <c r="C23">
        <v>1982</v>
      </c>
      <c r="D23">
        <v>4</v>
      </c>
      <c r="E23">
        <v>95173478</v>
      </c>
      <c r="F23">
        <v>32758399</v>
      </c>
      <c r="G23">
        <v>4893870665</v>
      </c>
      <c r="H23">
        <v>4810425624</v>
      </c>
      <c r="I23">
        <v>0</v>
      </c>
      <c r="J23">
        <v>4795080330.8332996</v>
      </c>
      <c r="K23">
        <v>1.2999999999999999E-2</v>
      </c>
      <c r="L23">
        <v>1.7399999999999999E-2</v>
      </c>
      <c r="M23">
        <v>3.04E-2</v>
      </c>
      <c r="N23">
        <v>788</v>
      </c>
      <c r="O23">
        <v>159.08107442044999</v>
      </c>
      <c r="P23">
        <v>210.78831303893196</v>
      </c>
      <c r="Q23">
        <v>-3.0708231522160699E-3</v>
      </c>
      <c r="R23">
        <v>1.5711933425917741</v>
      </c>
      <c r="S23">
        <v>0.43679339919025345</v>
      </c>
      <c r="T23">
        <v>364.20210267682933</v>
      </c>
      <c r="U23">
        <v>482.58126938204759</v>
      </c>
      <c r="V23">
        <v>101.24856700196841</v>
      </c>
      <c r="W23">
        <v>134.15809965896651</v>
      </c>
      <c r="X23">
        <v>2.6237280000000002E-2</v>
      </c>
      <c r="Y23">
        <v>136.68215898546339</v>
      </c>
      <c r="Z23">
        <v>88.675327713329537</v>
      </c>
    </row>
    <row r="24" spans="1:26" x14ac:dyDescent="0.25">
      <c r="A24">
        <v>22</v>
      </c>
      <c r="B24">
        <v>19831</v>
      </c>
      <c r="C24">
        <v>1983</v>
      </c>
      <c r="D24">
        <v>1</v>
      </c>
      <c r="E24">
        <v>148382445</v>
      </c>
      <c r="F24">
        <v>55042322</v>
      </c>
      <c r="G24">
        <v>7459641924</v>
      </c>
      <c r="H24">
        <v>7423637732</v>
      </c>
      <c r="I24">
        <v>199800</v>
      </c>
      <c r="J24">
        <v>7401598178</v>
      </c>
      <c r="K24">
        <v>1.26E-2</v>
      </c>
      <c r="L24">
        <v>4.8999999999999998E-3</v>
      </c>
      <c r="M24">
        <v>1.7500000000000002E-2</v>
      </c>
      <c r="N24">
        <v>949</v>
      </c>
      <c r="O24">
        <v>159.86057168511019</v>
      </c>
      <c r="P24">
        <v>214.47710851711329</v>
      </c>
      <c r="Q24">
        <v>3.4196821807535001E-3</v>
      </c>
      <c r="R24">
        <v>1.5765663244679538</v>
      </c>
      <c r="S24">
        <v>0.43828709379413511</v>
      </c>
      <c r="T24">
        <v>364.73940015262514</v>
      </c>
      <c r="U24">
        <v>489.35300982842517</v>
      </c>
      <c r="V24">
        <v>101.39793626446929</v>
      </c>
      <c r="W24">
        <v>136.04065061423483</v>
      </c>
      <c r="X24">
        <v>4.0185520000000002E-2</v>
      </c>
      <c r="Y24">
        <v>142.17480261901693</v>
      </c>
      <c r="Z24">
        <v>91.924439500923043</v>
      </c>
    </row>
    <row r="25" spans="1:26" x14ac:dyDescent="0.25">
      <c r="A25">
        <v>23</v>
      </c>
      <c r="B25">
        <v>19832</v>
      </c>
      <c r="C25">
        <v>1983</v>
      </c>
      <c r="D25">
        <v>2</v>
      </c>
      <c r="E25">
        <v>159595101</v>
      </c>
      <c r="F25">
        <v>31289032</v>
      </c>
      <c r="G25">
        <v>8293800809</v>
      </c>
      <c r="H25">
        <v>8215379482</v>
      </c>
      <c r="I25">
        <v>905773</v>
      </c>
      <c r="J25">
        <v>8177372744.5</v>
      </c>
      <c r="K25">
        <v>1.5699999999999999E-2</v>
      </c>
      <c r="L25">
        <v>9.7000000000000003E-3</v>
      </c>
      <c r="M25">
        <v>2.5399999999999999E-2</v>
      </c>
      <c r="N25">
        <v>984</v>
      </c>
      <c r="O25">
        <v>161.41121923045577</v>
      </c>
      <c r="P25">
        <v>219.924827073448</v>
      </c>
      <c r="Q25">
        <v>1.6019202956851698E-2</v>
      </c>
      <c r="R25">
        <v>1.6018216603945437</v>
      </c>
      <c r="S25">
        <v>0.44530810370299206</v>
      </c>
      <c r="T25">
        <v>362.47087777704689</v>
      </c>
      <c r="U25">
        <v>493.87115402717137</v>
      </c>
      <c r="V25">
        <v>100.767284661826</v>
      </c>
      <c r="W25">
        <v>137.29669944610339</v>
      </c>
      <c r="X25">
        <v>-3.5944410000000003E-2</v>
      </c>
      <c r="Y25">
        <v>137.0644132220099</v>
      </c>
      <c r="Z25">
        <v>87.223026396131203</v>
      </c>
    </row>
    <row r="26" spans="1:26" x14ac:dyDescent="0.25">
      <c r="A26">
        <v>24</v>
      </c>
      <c r="B26">
        <v>19833</v>
      </c>
      <c r="C26">
        <v>1983</v>
      </c>
      <c r="D26">
        <v>3</v>
      </c>
      <c r="E26">
        <v>157695720</v>
      </c>
      <c r="F26">
        <v>39760295</v>
      </c>
      <c r="G26">
        <v>8588079126</v>
      </c>
      <c r="H26">
        <v>8459624903</v>
      </c>
      <c r="I26">
        <v>2677278</v>
      </c>
      <c r="J26">
        <v>8425601171.5</v>
      </c>
      <c r="K26">
        <v>1.4E-2</v>
      </c>
      <c r="L26">
        <v>1.5599999999999999E-2</v>
      </c>
      <c r="M26">
        <v>2.9600000000000001E-2</v>
      </c>
      <c r="N26">
        <v>1003</v>
      </c>
      <c r="O26">
        <v>163.92923425045089</v>
      </c>
      <c r="P26">
        <v>226.43460195482209</v>
      </c>
      <c r="Q26">
        <v>1.24123162180758E-2</v>
      </c>
      <c r="R26">
        <v>1.6217039773683239</v>
      </c>
      <c r="S26">
        <v>0.45083540870062527</v>
      </c>
      <c r="T26">
        <v>363.61215442886203</v>
      </c>
      <c r="U26">
        <v>502.25558504253314</v>
      </c>
      <c r="V26">
        <v>101.08456076951398</v>
      </c>
      <c r="W26">
        <v>139.62758007307636</v>
      </c>
      <c r="X26">
        <v>-1.8479840000000001E-2</v>
      </c>
      <c r="Y26">
        <v>134.53148479597328</v>
      </c>
      <c r="Z26">
        <v>84.561554074944794</v>
      </c>
    </row>
    <row r="27" spans="1:26" x14ac:dyDescent="0.25">
      <c r="A27">
        <v>25</v>
      </c>
      <c r="B27">
        <v>19834</v>
      </c>
      <c r="C27">
        <v>1983</v>
      </c>
      <c r="D27">
        <v>4</v>
      </c>
      <c r="E27">
        <v>158989316</v>
      </c>
      <c r="F27">
        <v>68954177</v>
      </c>
      <c r="G27">
        <v>9025037692</v>
      </c>
      <c r="H27">
        <v>8656471634</v>
      </c>
      <c r="I27">
        <v>180000</v>
      </c>
      <c r="J27">
        <v>8637862283.8332996</v>
      </c>
      <c r="K27">
        <v>1.04E-2</v>
      </c>
      <c r="L27">
        <v>4.2700000000000002E-2</v>
      </c>
      <c r="M27">
        <v>5.3100000000000001E-2</v>
      </c>
      <c r="N27">
        <v>1004</v>
      </c>
      <c r="O27">
        <v>170.92901255294512</v>
      </c>
      <c r="P27">
        <v>238.45827931862311</v>
      </c>
      <c r="Q27">
        <v>5.6330651928764193E-3</v>
      </c>
      <c r="R27">
        <v>1.6308391415963868</v>
      </c>
      <c r="S27">
        <v>0.45337499394909297</v>
      </c>
      <c r="T27">
        <v>377.0146453470652</v>
      </c>
      <c r="U27">
        <v>525.96257513355113</v>
      </c>
      <c r="V27">
        <v>104.81046731906808</v>
      </c>
      <c r="W27">
        <v>146.21814821368733</v>
      </c>
      <c r="X27">
        <v>-6.9644599999999996E-3</v>
      </c>
      <c r="Y27">
        <v>133.59454565137113</v>
      </c>
      <c r="Z27">
        <v>83.50225486862486</v>
      </c>
    </row>
    <row r="28" spans="1:26" x14ac:dyDescent="0.25">
      <c r="A28">
        <v>26</v>
      </c>
      <c r="B28">
        <v>19841</v>
      </c>
      <c r="C28">
        <v>1984</v>
      </c>
      <c r="D28">
        <v>1</v>
      </c>
      <c r="E28">
        <v>170313749</v>
      </c>
      <c r="F28">
        <v>37752822</v>
      </c>
      <c r="G28">
        <v>9447719891</v>
      </c>
      <c r="H28">
        <v>9271017709</v>
      </c>
      <c r="I28">
        <v>126986</v>
      </c>
      <c r="J28">
        <v>9233059377.3332996</v>
      </c>
      <c r="K28">
        <v>1.44E-2</v>
      </c>
      <c r="L28">
        <v>1.9199999999999998E-2</v>
      </c>
      <c r="M28">
        <v>3.3500000000000002E-2</v>
      </c>
      <c r="N28">
        <v>1009</v>
      </c>
      <c r="O28">
        <v>174.21084959396168</v>
      </c>
      <c r="P28">
        <v>246.44663167579699</v>
      </c>
      <c r="Q28">
        <v>1.2520009645349399E-2</v>
      </c>
      <c r="R28">
        <v>1.6512572633791871</v>
      </c>
      <c r="S28">
        <v>0.45905125324629587</v>
      </c>
      <c r="T28">
        <v>379.50195835864957</v>
      </c>
      <c r="U28">
        <v>536.86081877129823</v>
      </c>
      <c r="V28">
        <v>105.50194294827863</v>
      </c>
      <c r="W28">
        <v>149.24787138950143</v>
      </c>
      <c r="X28">
        <v>4.9398610000000003E-2</v>
      </c>
      <c r="Y28">
        <v>140.1939305101304</v>
      </c>
      <c r="Z28">
        <v>86.543623193869905</v>
      </c>
    </row>
    <row r="29" spans="1:26" x14ac:dyDescent="0.25">
      <c r="A29">
        <v>27</v>
      </c>
      <c r="B29">
        <v>19842</v>
      </c>
      <c r="C29">
        <v>1984</v>
      </c>
      <c r="D29">
        <v>2</v>
      </c>
      <c r="E29">
        <v>194268879</v>
      </c>
      <c r="F29">
        <v>75880187</v>
      </c>
      <c r="G29">
        <v>10561489204</v>
      </c>
      <c r="H29">
        <v>10362821011</v>
      </c>
      <c r="I29">
        <v>8920778</v>
      </c>
      <c r="J29">
        <v>10331544422.5</v>
      </c>
      <c r="K29">
        <v>1.15E-2</v>
      </c>
      <c r="L29">
        <v>2.01E-2</v>
      </c>
      <c r="M29">
        <v>3.1600000000000003E-2</v>
      </c>
      <c r="N29">
        <v>1069</v>
      </c>
      <c r="O29">
        <v>177.7124876708003</v>
      </c>
      <c r="P29">
        <v>254.2343452367522</v>
      </c>
      <c r="Q29">
        <v>1.1064447341583199E-2</v>
      </c>
      <c r="R29">
        <v>1.6695275124172531</v>
      </c>
      <c r="S29">
        <v>0.46413040166492731</v>
      </c>
      <c r="T29">
        <v>382.89344337994356</v>
      </c>
      <c r="U29">
        <v>547.7649047008415</v>
      </c>
      <c r="V29">
        <v>106.44477934568228</v>
      </c>
      <c r="W29">
        <v>152.27921872856999</v>
      </c>
      <c r="X29">
        <v>1.6750129999999998E-2</v>
      </c>
      <c r="Y29">
        <v>142.54219707138603</v>
      </c>
      <c r="Z29">
        <v>87.030297983873353</v>
      </c>
    </row>
    <row r="30" spans="1:26" x14ac:dyDescent="0.25">
      <c r="A30">
        <v>28</v>
      </c>
      <c r="B30">
        <v>19843</v>
      </c>
      <c r="C30">
        <v>1984</v>
      </c>
      <c r="D30">
        <v>3</v>
      </c>
      <c r="E30">
        <v>194555409</v>
      </c>
      <c r="F30">
        <v>65880363</v>
      </c>
      <c r="G30">
        <v>10852025073</v>
      </c>
      <c r="H30">
        <v>10718142164</v>
      </c>
      <c r="I30">
        <v>0</v>
      </c>
      <c r="J30">
        <v>10686230542.5</v>
      </c>
      <c r="K30">
        <v>1.2E-2</v>
      </c>
      <c r="L30">
        <v>1.2500000000000001E-2</v>
      </c>
      <c r="M30">
        <v>2.46E-2</v>
      </c>
      <c r="N30">
        <v>1081</v>
      </c>
      <c r="O30">
        <v>179.93389376668529</v>
      </c>
      <c r="P30">
        <v>260.4885101295763</v>
      </c>
      <c r="Q30">
        <v>1.22309036685435E-2</v>
      </c>
      <c r="R30">
        <v>1.6899473425936116</v>
      </c>
      <c r="S30">
        <v>0.46980713589733342</v>
      </c>
      <c r="T30">
        <v>382.99523361434444</v>
      </c>
      <c r="U30">
        <v>554.45839414942532</v>
      </c>
      <c r="V30">
        <v>106.47307713773822</v>
      </c>
      <c r="W30">
        <v>154.14001582427829</v>
      </c>
      <c r="X30">
        <v>-1.4292549999999999E-2</v>
      </c>
      <c r="Y30">
        <v>140.50490559263341</v>
      </c>
      <c r="Z30">
        <v>84.749845897329806</v>
      </c>
    </row>
    <row r="31" spans="1:26" x14ac:dyDescent="0.25">
      <c r="A31">
        <v>29</v>
      </c>
      <c r="B31">
        <v>19844</v>
      </c>
      <c r="C31">
        <v>1984</v>
      </c>
      <c r="D31">
        <v>4</v>
      </c>
      <c r="E31">
        <v>206525668</v>
      </c>
      <c r="F31">
        <v>105357637</v>
      </c>
      <c r="G31">
        <v>11476035737</v>
      </c>
      <c r="H31">
        <v>11109752265</v>
      </c>
      <c r="I31">
        <v>1500</v>
      </c>
      <c r="J31">
        <v>11093588444.1667</v>
      </c>
      <c r="K31">
        <v>9.1000000000000004E-3</v>
      </c>
      <c r="L31">
        <v>3.3000000000000002E-2</v>
      </c>
      <c r="M31">
        <v>4.2099999999999999E-2</v>
      </c>
      <c r="N31">
        <v>1098</v>
      </c>
      <c r="O31">
        <v>185.87171226098587</v>
      </c>
      <c r="P31">
        <v>271.45507640603148</v>
      </c>
      <c r="Q31">
        <v>3.1796128960002103E-3</v>
      </c>
      <c r="R31">
        <v>1.6953207209576835</v>
      </c>
      <c r="S31">
        <v>0.47130094072526552</v>
      </c>
      <c r="T31">
        <v>394.38010027087063</v>
      </c>
      <c r="U31">
        <v>575.96973175631797</v>
      </c>
      <c r="V31">
        <v>109.63808202378799</v>
      </c>
      <c r="W31">
        <v>160.12019026859241</v>
      </c>
      <c r="X31">
        <v>2.2472269999999999E-2</v>
      </c>
      <c r="Y31">
        <v>143.66236976743556</v>
      </c>
      <c r="Z31">
        <v>86.379713266537905</v>
      </c>
    </row>
    <row r="32" spans="1:26" x14ac:dyDescent="0.25">
      <c r="A32">
        <v>30</v>
      </c>
      <c r="B32">
        <v>19851</v>
      </c>
      <c r="C32">
        <v>1985</v>
      </c>
      <c r="D32">
        <v>1</v>
      </c>
      <c r="E32">
        <v>215681100</v>
      </c>
      <c r="F32">
        <v>55518665</v>
      </c>
      <c r="G32">
        <v>12307773373</v>
      </c>
      <c r="H32">
        <v>12215368715</v>
      </c>
      <c r="I32">
        <v>1149000</v>
      </c>
      <c r="J32">
        <v>12170659847.5</v>
      </c>
      <c r="K32">
        <v>1.32E-2</v>
      </c>
      <c r="L32">
        <v>7.7000000000000002E-3</v>
      </c>
      <c r="M32">
        <v>2.0799999999999999E-2</v>
      </c>
      <c r="N32">
        <v>1075</v>
      </c>
      <c r="O32">
        <v>187.30292444539546</v>
      </c>
      <c r="P32">
        <v>277.10134199527693</v>
      </c>
      <c r="Q32">
        <v>1.04603895979265E-2</v>
      </c>
      <c r="R32">
        <v>1.7130544361923385</v>
      </c>
      <c r="S32">
        <v>0.47623093218312107</v>
      </c>
      <c r="T32">
        <v>393.3027272856217</v>
      </c>
      <c r="U32">
        <v>581.8633844823953</v>
      </c>
      <c r="V32">
        <v>109.33857120251226</v>
      </c>
      <c r="W32">
        <v>161.75863191551522</v>
      </c>
      <c r="X32">
        <v>-6.0935399999999997E-3</v>
      </c>
      <c r="Y32">
        <v>142.78695737076291</v>
      </c>
      <c r="Z32">
        <v>84.964592291165161</v>
      </c>
    </row>
    <row r="33" spans="1:26" x14ac:dyDescent="0.25">
      <c r="A33">
        <v>31</v>
      </c>
      <c r="B33">
        <v>19852</v>
      </c>
      <c r="C33">
        <v>1985</v>
      </c>
      <c r="D33">
        <v>2</v>
      </c>
      <c r="E33">
        <v>250822794</v>
      </c>
      <c r="F33">
        <v>71969506</v>
      </c>
      <c r="G33">
        <v>13282140026</v>
      </c>
      <c r="H33">
        <v>13124456388</v>
      </c>
      <c r="I33">
        <v>2937781</v>
      </c>
      <c r="J33">
        <v>13075364652.5</v>
      </c>
      <c r="K33">
        <v>1.37E-2</v>
      </c>
      <c r="L33">
        <v>1.23E-2</v>
      </c>
      <c r="M33">
        <v>2.5999999999999999E-2</v>
      </c>
      <c r="N33">
        <v>1137</v>
      </c>
      <c r="O33">
        <v>189.60675041607382</v>
      </c>
      <c r="P33">
        <v>284.30597688715415</v>
      </c>
      <c r="Q33">
        <v>1.0966599516108299E-2</v>
      </c>
      <c r="R33">
        <v>1.7318408181433527</v>
      </c>
      <c r="S33">
        <v>0.48145356609355633</v>
      </c>
      <c r="T33">
        <v>393.82146850529159</v>
      </c>
      <c r="U33">
        <v>590.51588130080995</v>
      </c>
      <c r="V33">
        <v>109.4827818063237</v>
      </c>
      <c r="W33">
        <v>164.16403511723954</v>
      </c>
      <c r="X33">
        <v>7.2120740000000003E-2</v>
      </c>
      <c r="Y33">
        <v>153.08485839869076</v>
      </c>
      <c r="Z33">
        <v>90.104165265799011</v>
      </c>
    </row>
    <row r="34" spans="1:26" x14ac:dyDescent="0.25">
      <c r="A34">
        <v>32</v>
      </c>
      <c r="B34">
        <v>19853</v>
      </c>
      <c r="C34">
        <v>1985</v>
      </c>
      <c r="D34">
        <v>3</v>
      </c>
      <c r="E34">
        <v>258660070</v>
      </c>
      <c r="F34">
        <v>85652517</v>
      </c>
      <c r="G34">
        <v>14113493808</v>
      </c>
      <c r="H34">
        <v>13960762103</v>
      </c>
      <c r="I34">
        <v>6290979</v>
      </c>
      <c r="J34">
        <v>13914222848.6667</v>
      </c>
      <c r="K34">
        <v>1.24E-2</v>
      </c>
      <c r="L34">
        <v>1.14E-2</v>
      </c>
      <c r="M34">
        <v>2.3900000000000001E-2</v>
      </c>
      <c r="N34">
        <v>1162</v>
      </c>
      <c r="O34">
        <v>191.76826737081709</v>
      </c>
      <c r="P34">
        <v>291.10088973475712</v>
      </c>
      <c r="Q34">
        <v>6.8258730374919294E-3</v>
      </c>
      <c r="R34">
        <v>1.7436621436891453</v>
      </c>
      <c r="S34">
        <v>0.4847399070091587</v>
      </c>
      <c r="T34">
        <v>395.61064520976981</v>
      </c>
      <c r="U34">
        <v>600.53006885867364</v>
      </c>
      <c r="V34">
        <v>109.98017480902821</v>
      </c>
      <c r="W34">
        <v>166.94798977447644</v>
      </c>
      <c r="X34">
        <v>-1.2088450000000001E-2</v>
      </c>
      <c r="Y34">
        <v>151.23429974218109</v>
      </c>
      <c r="Z34">
        <v>88.411460167032232</v>
      </c>
    </row>
    <row r="35" spans="1:26" x14ac:dyDescent="0.25">
      <c r="A35">
        <v>33</v>
      </c>
      <c r="B35">
        <v>19854</v>
      </c>
      <c r="C35">
        <v>1985</v>
      </c>
      <c r="D35">
        <v>4</v>
      </c>
      <c r="E35">
        <v>265925322</v>
      </c>
      <c r="F35">
        <v>106431134</v>
      </c>
      <c r="G35">
        <v>15407790207</v>
      </c>
      <c r="H35">
        <v>15013222122</v>
      </c>
      <c r="I35">
        <v>4564020</v>
      </c>
      <c r="J35">
        <v>14975513905</v>
      </c>
      <c r="K35">
        <v>1.0699999999999999E-2</v>
      </c>
      <c r="L35">
        <v>2.6700000000000002E-2</v>
      </c>
      <c r="M35">
        <v>3.73E-2</v>
      </c>
      <c r="N35">
        <v>1189</v>
      </c>
      <c r="O35">
        <v>196.88848010961789</v>
      </c>
      <c r="P35">
        <v>301.95895292186361</v>
      </c>
      <c r="Q35">
        <v>8.9372690424911402E-3</v>
      </c>
      <c r="R35">
        <v>1.759245721386502</v>
      </c>
      <c r="S35">
        <v>0.48907215797373171</v>
      </c>
      <c r="T35">
        <v>402.57552367189311</v>
      </c>
      <c r="U35">
        <v>617.41186448418102</v>
      </c>
      <c r="V35">
        <v>111.91641833549296</v>
      </c>
      <c r="W35">
        <v>171.64114668636668</v>
      </c>
      <c r="X35">
        <v>-2.919399E-2</v>
      </c>
      <c r="Y35">
        <v>146.81916710785086</v>
      </c>
      <c r="Z35">
        <v>85.070082666770602</v>
      </c>
    </row>
    <row r="36" spans="1:26" x14ac:dyDescent="0.25">
      <c r="A36">
        <v>34</v>
      </c>
      <c r="B36">
        <v>19861</v>
      </c>
      <c r="C36">
        <v>1986</v>
      </c>
      <c r="D36">
        <v>1</v>
      </c>
      <c r="E36">
        <v>298054701</v>
      </c>
      <c r="F36">
        <v>113797053</v>
      </c>
      <c r="G36">
        <v>16759053174</v>
      </c>
      <c r="H36">
        <v>16606620801</v>
      </c>
      <c r="I36">
        <v>235092</v>
      </c>
      <c r="J36">
        <v>16564050214.5</v>
      </c>
      <c r="K36">
        <v>1.11E-2</v>
      </c>
      <c r="L36">
        <v>9.1999999999999998E-3</v>
      </c>
      <c r="M36">
        <v>2.0299999999999999E-2</v>
      </c>
      <c r="N36">
        <v>1303</v>
      </c>
      <c r="O36">
        <v>198.69985412662638</v>
      </c>
      <c r="P36">
        <v>308.08871966617744</v>
      </c>
      <c r="Q36">
        <v>-4.2767662147560302E-3</v>
      </c>
      <c r="R36">
        <v>1.7517218387218221</v>
      </c>
      <c r="S36">
        <v>0.48698051069193182</v>
      </c>
      <c r="T36">
        <v>408.02424278602325</v>
      </c>
      <c r="U36">
        <v>632.6510258663659</v>
      </c>
      <c r="V36">
        <v>113.43116797105846</v>
      </c>
      <c r="W36">
        <v>175.87764955364165</v>
      </c>
      <c r="X36">
        <v>2.236556E-2</v>
      </c>
      <c r="Y36">
        <v>150.10285999895152</v>
      </c>
      <c r="Z36">
        <v>87.346282334130365</v>
      </c>
    </row>
    <row r="37" spans="1:26" x14ac:dyDescent="0.25">
      <c r="A37">
        <v>35</v>
      </c>
      <c r="B37">
        <v>19862</v>
      </c>
      <c r="C37">
        <v>1986</v>
      </c>
      <c r="D37">
        <v>2</v>
      </c>
      <c r="E37">
        <v>320027959</v>
      </c>
      <c r="F37">
        <v>116105660</v>
      </c>
      <c r="G37">
        <v>17441514590</v>
      </c>
      <c r="H37">
        <v>17307130981</v>
      </c>
      <c r="I37">
        <v>161934</v>
      </c>
      <c r="J37">
        <v>17258426857.666698</v>
      </c>
      <c r="K37">
        <v>1.18E-2</v>
      </c>
      <c r="L37">
        <v>7.7999999999999996E-3</v>
      </c>
      <c r="M37">
        <v>1.9599999999999999E-2</v>
      </c>
      <c r="N37">
        <v>1305</v>
      </c>
      <c r="O37">
        <v>200.24971298881408</v>
      </c>
      <c r="P37">
        <v>314.12725857163451</v>
      </c>
      <c r="Q37">
        <v>5.82791284379835E-3</v>
      </c>
      <c r="R37">
        <v>1.761930720924471</v>
      </c>
      <c r="S37">
        <v>0.48981859066487282</v>
      </c>
      <c r="T37">
        <v>408.82423984152575</v>
      </c>
      <c r="U37">
        <v>641.31346698222012</v>
      </c>
      <c r="V37">
        <v>113.65356799258524</v>
      </c>
      <c r="W37">
        <v>178.28581728049693</v>
      </c>
      <c r="X37">
        <v>3.1159490000000001E-2</v>
      </c>
      <c r="Y37">
        <v>154.77998856406026</v>
      </c>
      <c r="Z37">
        <v>89.546081188388257</v>
      </c>
    </row>
    <row r="38" spans="1:26" x14ac:dyDescent="0.25">
      <c r="A38">
        <v>36</v>
      </c>
      <c r="B38">
        <v>19863</v>
      </c>
      <c r="C38">
        <v>1986</v>
      </c>
      <c r="D38">
        <v>3</v>
      </c>
      <c r="E38">
        <v>304294745</v>
      </c>
      <c r="F38">
        <v>162950363</v>
      </c>
      <c r="G38">
        <v>17441451813</v>
      </c>
      <c r="H38">
        <v>17328748762</v>
      </c>
      <c r="I38">
        <v>4864371</v>
      </c>
      <c r="J38">
        <v>17306360176.333302</v>
      </c>
      <c r="K38">
        <v>8.2000000000000007E-3</v>
      </c>
      <c r="L38">
        <v>6.7999999999999996E-3</v>
      </c>
      <c r="M38">
        <v>1.4999999999999999E-2</v>
      </c>
      <c r="N38">
        <v>1306</v>
      </c>
      <c r="O38">
        <v>201.611411037138</v>
      </c>
      <c r="P38">
        <v>318.839167450209</v>
      </c>
      <c r="Q38">
        <v>7.0108326459998802E-3</v>
      </c>
      <c r="R38">
        <v>1.7742833223427183</v>
      </c>
      <c r="S38">
        <v>0.49325262683092375</v>
      </c>
      <c r="T38">
        <v>408.73864642640007</v>
      </c>
      <c r="U38">
        <v>646.4013572491325</v>
      </c>
      <c r="V38">
        <v>113.62977293329648</v>
      </c>
      <c r="W38">
        <v>179.7002561176204</v>
      </c>
      <c r="X38">
        <v>-3.7830309999999999E-2</v>
      </c>
      <c r="Y38">
        <v>148.9246136148854</v>
      </c>
      <c r="Z38">
        <v>85.558687538005998</v>
      </c>
    </row>
    <row r="39" spans="1:26" x14ac:dyDescent="0.25">
      <c r="A39">
        <v>37</v>
      </c>
      <c r="B39">
        <v>19864</v>
      </c>
      <c r="C39">
        <v>1986</v>
      </c>
      <c r="D39">
        <v>4</v>
      </c>
      <c r="E39">
        <v>309355420</v>
      </c>
      <c r="F39">
        <v>142113815</v>
      </c>
      <c r="G39">
        <v>17870897077</v>
      </c>
      <c r="H39">
        <v>17660975362</v>
      </c>
      <c r="I39">
        <v>74098209</v>
      </c>
      <c r="J39">
        <v>17591864691.666698</v>
      </c>
      <c r="K39">
        <v>9.4999999999999998E-3</v>
      </c>
      <c r="L39">
        <v>1.61E-2</v>
      </c>
      <c r="M39">
        <v>2.5700000000000001E-2</v>
      </c>
      <c r="N39">
        <v>1291</v>
      </c>
      <c r="O39">
        <v>204.85735475483591</v>
      </c>
      <c r="P39">
        <v>327.03333405367937</v>
      </c>
      <c r="Q39">
        <v>2.7274759574376002E-3</v>
      </c>
      <c r="R39">
        <v>1.7791226374460907</v>
      </c>
      <c r="S39">
        <v>0.49459796151154806</v>
      </c>
      <c r="T39">
        <v>414.18964633167582</v>
      </c>
      <c r="U39">
        <v>661.21043656190579</v>
      </c>
      <c r="V39">
        <v>115.14515663119556</v>
      </c>
      <c r="W39">
        <v>183.81719571795892</v>
      </c>
      <c r="X39">
        <v>4.5806999999999998E-4</v>
      </c>
      <c r="Y39">
        <v>148.99283151264399</v>
      </c>
      <c r="Z39">
        <v>85.365048289192274</v>
      </c>
    </row>
    <row r="40" spans="1:26" x14ac:dyDescent="0.25">
      <c r="A40">
        <v>38</v>
      </c>
      <c r="B40">
        <v>19871</v>
      </c>
      <c r="C40">
        <v>1987</v>
      </c>
      <c r="D40">
        <v>1</v>
      </c>
      <c r="E40">
        <v>331132977</v>
      </c>
      <c r="F40">
        <v>93434829</v>
      </c>
      <c r="G40">
        <v>18835190267</v>
      </c>
      <c r="H40">
        <v>18762281016</v>
      </c>
      <c r="I40">
        <v>31011919</v>
      </c>
      <c r="J40">
        <v>18683114812</v>
      </c>
      <c r="K40">
        <v>1.2699999999999999E-2</v>
      </c>
      <c r="L40">
        <v>5.5999999999999999E-3</v>
      </c>
      <c r="M40">
        <v>1.83E-2</v>
      </c>
      <c r="N40">
        <v>1331</v>
      </c>
      <c r="O40">
        <v>206.004555941463</v>
      </c>
      <c r="P40">
        <v>333.01804406686171</v>
      </c>
      <c r="Q40">
        <v>1.4497284171502301E-2</v>
      </c>
      <c r="R40">
        <v>1.8049150838970993</v>
      </c>
      <c r="S40">
        <v>0.50176828871022672</v>
      </c>
      <c r="T40">
        <v>410.55714475497967</v>
      </c>
      <c r="U40">
        <v>663.68890095240954</v>
      </c>
      <c r="V40">
        <v>114.13531737829256</v>
      </c>
      <c r="W40">
        <v>184.50621142121693</v>
      </c>
      <c r="X40">
        <v>1.2574190000000001E-2</v>
      </c>
      <c r="Y40">
        <v>150.86629568472196</v>
      </c>
      <c r="Z40">
        <v>85.203229199702022</v>
      </c>
    </row>
    <row r="41" spans="1:26" x14ac:dyDescent="0.25">
      <c r="A41">
        <v>39</v>
      </c>
      <c r="B41">
        <v>19872</v>
      </c>
      <c r="C41">
        <v>1987</v>
      </c>
      <c r="D41">
        <v>2</v>
      </c>
      <c r="E41">
        <v>372074415</v>
      </c>
      <c r="F41">
        <v>105603528</v>
      </c>
      <c r="G41">
        <v>20697396769</v>
      </c>
      <c r="H41">
        <v>20723136340</v>
      </c>
      <c r="I41">
        <v>3983932</v>
      </c>
      <c r="J41">
        <v>20649921333</v>
      </c>
      <c r="K41">
        <v>1.29E-2</v>
      </c>
      <c r="L41">
        <v>-1.1000000000000001E-3</v>
      </c>
      <c r="M41">
        <v>1.1900000000000001E-2</v>
      </c>
      <c r="N41">
        <v>1399</v>
      </c>
      <c r="O41">
        <v>205.77795092992739</v>
      </c>
      <c r="P41">
        <v>336.98095879125736</v>
      </c>
      <c r="Q41">
        <v>1.25033201414397E-2</v>
      </c>
      <c r="R41">
        <v>1.8274825150191782</v>
      </c>
      <c r="S41">
        <v>0.50804205826079307</v>
      </c>
      <c r="T41">
        <v>405.04117244619039</v>
      </c>
      <c r="U41">
        <v>663.29342878591956</v>
      </c>
      <c r="V41">
        <v>112.60187128398755</v>
      </c>
      <c r="W41">
        <v>184.39626974363739</v>
      </c>
      <c r="X41">
        <v>-1.112085E-2</v>
      </c>
      <c r="Y41">
        <v>149.18853424035652</v>
      </c>
      <c r="Z41">
        <v>83.2152302043677</v>
      </c>
    </row>
    <row r="42" spans="1:26" x14ac:dyDescent="0.25">
      <c r="A42">
        <v>40</v>
      </c>
      <c r="B42">
        <v>19873</v>
      </c>
      <c r="C42">
        <v>1987</v>
      </c>
      <c r="D42">
        <v>3</v>
      </c>
      <c r="E42">
        <v>363463580</v>
      </c>
      <c r="F42">
        <v>129583520</v>
      </c>
      <c r="G42">
        <v>20959043612</v>
      </c>
      <c r="H42">
        <v>20764683314</v>
      </c>
      <c r="I42">
        <v>5341847</v>
      </c>
      <c r="J42">
        <v>20705649623.833401</v>
      </c>
      <c r="K42">
        <v>1.1299999999999999E-2</v>
      </c>
      <c r="L42">
        <v>9.5999999999999992E-3</v>
      </c>
      <c r="M42">
        <v>2.0899999999999998E-2</v>
      </c>
      <c r="N42">
        <v>1401</v>
      </c>
      <c r="O42">
        <v>207.75341925885471</v>
      </c>
      <c r="P42">
        <v>344.02386082999459</v>
      </c>
      <c r="Q42">
        <v>1.26433975822892E-2</v>
      </c>
      <c r="R42">
        <v>1.8505881030312477</v>
      </c>
      <c r="S42">
        <v>0.51446543599190886</v>
      </c>
      <c r="T42">
        <v>403.82386206042827</v>
      </c>
      <c r="U42">
        <v>668.70160123916503</v>
      </c>
      <c r="V42">
        <v>112.26345771841736</v>
      </c>
      <c r="W42">
        <v>185.89974736489788</v>
      </c>
      <c r="X42">
        <v>-2.332453E-2</v>
      </c>
      <c r="Y42">
        <v>145.7087817978113</v>
      </c>
      <c r="Z42">
        <v>80.259521036776931</v>
      </c>
    </row>
    <row r="43" spans="1:26" x14ac:dyDescent="0.25">
      <c r="A43">
        <v>41</v>
      </c>
      <c r="B43">
        <v>19874</v>
      </c>
      <c r="C43">
        <v>1987</v>
      </c>
      <c r="D43">
        <v>4</v>
      </c>
      <c r="E43">
        <v>381631170</v>
      </c>
      <c r="F43">
        <v>171786439</v>
      </c>
      <c r="G43">
        <v>22184603366</v>
      </c>
      <c r="H43">
        <v>21826737941</v>
      </c>
      <c r="I43">
        <v>13181098</v>
      </c>
      <c r="J43">
        <v>21778830221.5</v>
      </c>
      <c r="K43">
        <v>9.5999999999999992E-3</v>
      </c>
      <c r="L43">
        <v>1.7000000000000001E-2</v>
      </c>
      <c r="M43">
        <v>2.6700000000000002E-2</v>
      </c>
      <c r="N43">
        <v>1427</v>
      </c>
      <c r="O43">
        <v>211.28522738625523</v>
      </c>
      <c r="P43">
        <v>353.2092979141554</v>
      </c>
      <c r="Q43">
        <v>3.7746089015326901E-3</v>
      </c>
      <c r="R43">
        <v>1.85757334935802</v>
      </c>
      <c r="S43">
        <v>0.51640734180613479</v>
      </c>
      <c r="T43">
        <v>409.14450721650297</v>
      </c>
      <c r="U43">
        <v>683.97419889269156</v>
      </c>
      <c r="V43">
        <v>113.74260265914974</v>
      </c>
      <c r="W43">
        <v>190.14554555071805</v>
      </c>
      <c r="X43">
        <v>1.24387E-3</v>
      </c>
      <c r="Y43">
        <v>145.89002458022614</v>
      </c>
      <c r="Z43">
        <v>80.05716894467885</v>
      </c>
    </row>
    <row r="44" spans="1:26" x14ac:dyDescent="0.25">
      <c r="A44">
        <v>42</v>
      </c>
      <c r="B44">
        <v>19881</v>
      </c>
      <c r="C44">
        <v>1988</v>
      </c>
      <c r="D44">
        <v>1</v>
      </c>
      <c r="E44">
        <v>393665658</v>
      </c>
      <c r="F44">
        <v>151078902</v>
      </c>
      <c r="G44">
        <v>23080994821</v>
      </c>
      <c r="H44">
        <v>22907646744</v>
      </c>
      <c r="I44">
        <v>5404400</v>
      </c>
      <c r="J44">
        <v>22849262109</v>
      </c>
      <c r="K44">
        <v>1.06E-2</v>
      </c>
      <c r="L44">
        <v>7.7999999999999996E-3</v>
      </c>
      <c r="M44">
        <v>1.84E-2</v>
      </c>
      <c r="N44">
        <v>1443</v>
      </c>
      <c r="O44">
        <v>212.93325215986803</v>
      </c>
      <c r="P44">
        <v>359.70834899577585</v>
      </c>
      <c r="Q44">
        <v>9.531950789179339E-3</v>
      </c>
      <c r="R44">
        <v>1.8752796471113917</v>
      </c>
      <c r="S44">
        <v>0.52132971117540183</v>
      </c>
      <c r="T44">
        <v>408.44257980191435</v>
      </c>
      <c r="U44">
        <v>689.98244543701378</v>
      </c>
      <c r="V44">
        <v>113.54746610078242</v>
      </c>
      <c r="W44">
        <v>191.81584439945084</v>
      </c>
      <c r="X44">
        <v>-3.6863999999999999E-4</v>
      </c>
      <c r="Y44">
        <v>145.83624368156487</v>
      </c>
      <c r="Z44">
        <v>79.272039490537395</v>
      </c>
    </row>
    <row r="45" spans="1:26" x14ac:dyDescent="0.25">
      <c r="A45">
        <v>43</v>
      </c>
      <c r="B45">
        <v>19882</v>
      </c>
      <c r="C45">
        <v>1988</v>
      </c>
      <c r="D45">
        <v>2</v>
      </c>
      <c r="E45">
        <v>450398907</v>
      </c>
      <c r="F45">
        <v>151938627</v>
      </c>
      <c r="G45">
        <v>25932626386</v>
      </c>
      <c r="H45">
        <v>25721619671</v>
      </c>
      <c r="I45">
        <v>2431290</v>
      </c>
      <c r="J45">
        <v>25646240370.5</v>
      </c>
      <c r="K45">
        <v>1.1599999999999999E-2</v>
      </c>
      <c r="L45">
        <v>8.3000000000000001E-3</v>
      </c>
      <c r="M45">
        <v>0.02</v>
      </c>
      <c r="N45">
        <v>1511</v>
      </c>
      <c r="O45">
        <v>214.70059815279492</v>
      </c>
      <c r="P45">
        <v>366.90251597569136</v>
      </c>
      <c r="Q45">
        <v>1.2875518755165601E-2</v>
      </c>
      <c r="R45">
        <v>1.8994248453789548</v>
      </c>
      <c r="S45">
        <v>0.52804210164926579</v>
      </c>
      <c r="T45">
        <v>406.59749948386235</v>
      </c>
      <c r="U45">
        <v>694.83572395027318</v>
      </c>
      <c r="V45">
        <v>113.03453183479861</v>
      </c>
      <c r="W45">
        <v>193.16506092268708</v>
      </c>
      <c r="X45">
        <v>2.089593E-2</v>
      </c>
      <c r="Y45">
        <v>148.8836276209978</v>
      </c>
      <c r="Z45">
        <v>79.899751726797433</v>
      </c>
    </row>
    <row r="46" spans="1:26" x14ac:dyDescent="0.25">
      <c r="A46">
        <v>44</v>
      </c>
      <c r="B46">
        <v>19883</v>
      </c>
      <c r="C46">
        <v>1988</v>
      </c>
      <c r="D46">
        <v>3</v>
      </c>
      <c r="E46">
        <v>439110110</v>
      </c>
      <c r="F46">
        <v>177477496</v>
      </c>
      <c r="G46">
        <v>26712345680</v>
      </c>
      <c r="H46">
        <v>26344658594</v>
      </c>
      <c r="I46">
        <v>0</v>
      </c>
      <c r="J46">
        <v>26287027305.333302</v>
      </c>
      <c r="K46">
        <v>0.01</v>
      </c>
      <c r="L46">
        <v>1.4E-2</v>
      </c>
      <c r="M46">
        <v>2.3900000000000001E-2</v>
      </c>
      <c r="N46">
        <v>1531</v>
      </c>
      <c r="O46">
        <v>217.70640652693405</v>
      </c>
      <c r="P46">
        <v>375.67148610751042</v>
      </c>
      <c r="Q46">
        <v>1.5254250914946399E-2</v>
      </c>
      <c r="R46">
        <v>1.9283991485644489</v>
      </c>
      <c r="S46">
        <v>0.53609698836147934</v>
      </c>
      <c r="T46">
        <v>406.09518660481456</v>
      </c>
      <c r="U46">
        <v>700.75283813048156</v>
      </c>
      <c r="V46">
        <v>112.89488832693192</v>
      </c>
      <c r="W46">
        <v>194.81002487849577</v>
      </c>
      <c r="X46">
        <v>-1.924408E-2</v>
      </c>
      <c r="Y46">
        <v>146.0184991803691</v>
      </c>
      <c r="Z46">
        <v>77.184758834515478</v>
      </c>
    </row>
    <row r="47" spans="1:26" x14ac:dyDescent="0.25">
      <c r="A47">
        <v>45</v>
      </c>
      <c r="B47">
        <v>19884</v>
      </c>
      <c r="C47">
        <v>1988</v>
      </c>
      <c r="D47">
        <v>4</v>
      </c>
      <c r="E47">
        <v>475631979</v>
      </c>
      <c r="F47">
        <v>220756300</v>
      </c>
      <c r="G47">
        <v>28470920216</v>
      </c>
      <c r="H47">
        <v>27900835646</v>
      </c>
      <c r="I47">
        <v>29945269</v>
      </c>
      <c r="J47">
        <v>27837697168.5</v>
      </c>
      <c r="K47">
        <v>9.1999999999999998E-3</v>
      </c>
      <c r="L47">
        <v>2.1600000000000001E-2</v>
      </c>
      <c r="M47">
        <v>3.0700000000000002E-2</v>
      </c>
      <c r="N47">
        <v>1578</v>
      </c>
      <c r="O47">
        <v>222.40886490791584</v>
      </c>
      <c r="P47">
        <v>387.20460073101094</v>
      </c>
      <c r="Q47">
        <v>5.8431167044163904E-3</v>
      </c>
      <c r="R47">
        <v>1.9396670098422082</v>
      </c>
      <c r="S47">
        <v>0.53922946562936158</v>
      </c>
      <c r="T47">
        <v>412.45680936284032</v>
      </c>
      <c r="U47">
        <v>718.07018238345927</v>
      </c>
      <c r="V47">
        <v>114.6634261341635</v>
      </c>
      <c r="W47">
        <v>199.62426476620337</v>
      </c>
      <c r="X47">
        <v>2.8066319999999999E-2</v>
      </c>
      <c r="Y47">
        <v>150.11670110428508</v>
      </c>
      <c r="Z47">
        <v>78.890086989983786</v>
      </c>
    </row>
    <row r="48" spans="1:26" x14ac:dyDescent="0.25">
      <c r="A48">
        <v>46</v>
      </c>
      <c r="B48">
        <v>19891</v>
      </c>
      <c r="C48">
        <v>1989</v>
      </c>
      <c r="D48">
        <v>1</v>
      </c>
      <c r="E48">
        <v>492503902</v>
      </c>
      <c r="F48">
        <v>143117179</v>
      </c>
      <c r="G48">
        <v>29778298483</v>
      </c>
      <c r="H48">
        <v>29627162753</v>
      </c>
      <c r="I48">
        <v>16305680</v>
      </c>
      <c r="J48">
        <v>29526400535.166599</v>
      </c>
      <c r="K48">
        <v>1.18E-2</v>
      </c>
      <c r="L48">
        <v>5.7000000000000002E-3</v>
      </c>
      <c r="M48">
        <v>1.7500000000000002E-2</v>
      </c>
      <c r="N48">
        <v>1585</v>
      </c>
      <c r="O48">
        <v>223.67659543789097</v>
      </c>
      <c r="P48">
        <v>393.98068124380364</v>
      </c>
      <c r="Q48">
        <v>1.4937707578638899E-2</v>
      </c>
      <c r="R48">
        <v>1.9686411884351642</v>
      </c>
      <c r="S48">
        <v>0.54728431770471875</v>
      </c>
      <c r="T48">
        <v>408.70273128961321</v>
      </c>
      <c r="U48">
        <v>719.88300870037278</v>
      </c>
      <c r="V48">
        <v>113.61978848755435</v>
      </c>
      <c r="W48">
        <v>200.12823238599992</v>
      </c>
      <c r="X48">
        <v>1.3630659999999999E-2</v>
      </c>
      <c r="Y48">
        <v>152.16289081735923</v>
      </c>
      <c r="Z48">
        <v>78.788491496576725</v>
      </c>
    </row>
    <row r="49" spans="1:26" x14ac:dyDescent="0.25">
      <c r="A49">
        <v>47</v>
      </c>
      <c r="B49">
        <v>19892</v>
      </c>
      <c r="C49">
        <v>1989</v>
      </c>
      <c r="D49">
        <v>2</v>
      </c>
      <c r="E49">
        <v>513083007</v>
      </c>
      <c r="F49">
        <v>166782622</v>
      </c>
      <c r="G49">
        <v>31146029503</v>
      </c>
      <c r="H49">
        <v>30987394536</v>
      </c>
      <c r="I49">
        <v>112000095</v>
      </c>
      <c r="J49">
        <v>30843758130.5</v>
      </c>
      <c r="K49">
        <v>1.12E-2</v>
      </c>
      <c r="L49">
        <v>8.8000000000000005E-3</v>
      </c>
      <c r="M49">
        <v>0.02</v>
      </c>
      <c r="N49">
        <v>1663</v>
      </c>
      <c r="O49">
        <v>225.64494947774438</v>
      </c>
      <c r="P49">
        <v>401.86029486867972</v>
      </c>
      <c r="Q49">
        <v>1.4717917971883201E-2</v>
      </c>
      <c r="R49">
        <v>1.9976154879626238</v>
      </c>
      <c r="S49">
        <v>0.55533920339999487</v>
      </c>
      <c r="T49">
        <v>406.31914350051528</v>
      </c>
      <c r="U49">
        <v>723.63033693342788</v>
      </c>
      <c r="V49">
        <v>112.95714857911949</v>
      </c>
      <c r="W49">
        <v>201.16999356995311</v>
      </c>
      <c r="X49">
        <v>-1.6490620000000001E-2</v>
      </c>
      <c r="Y49">
        <v>149.65363040678866</v>
      </c>
      <c r="Z49">
        <v>76.365282459790549</v>
      </c>
    </row>
    <row r="50" spans="1:26" x14ac:dyDescent="0.25">
      <c r="A50">
        <v>48</v>
      </c>
      <c r="B50">
        <v>19893</v>
      </c>
      <c r="C50">
        <v>1989</v>
      </c>
      <c r="D50">
        <v>3</v>
      </c>
      <c r="E50">
        <v>492794416</v>
      </c>
      <c r="F50">
        <v>194907076</v>
      </c>
      <c r="G50">
        <v>31902241408</v>
      </c>
      <c r="H50">
        <v>31611027189</v>
      </c>
      <c r="I50">
        <v>55490468</v>
      </c>
      <c r="J50">
        <v>31516470687.666698</v>
      </c>
      <c r="K50">
        <v>9.4999999999999998E-3</v>
      </c>
      <c r="L50">
        <v>1.0999999999999999E-2</v>
      </c>
      <c r="M50">
        <v>2.0500000000000001E-2</v>
      </c>
      <c r="N50">
        <v>1690</v>
      </c>
      <c r="O50">
        <v>228.12704392199953</v>
      </c>
      <c r="P50">
        <v>410.09843091348762</v>
      </c>
      <c r="Q50">
        <v>7.2522207091931801E-3</v>
      </c>
      <c r="R50">
        <v>2.0121026363734313</v>
      </c>
      <c r="S50">
        <v>0.55936664587151919</v>
      </c>
      <c r="T50">
        <v>407.8309738446543</v>
      </c>
      <c r="U50">
        <v>733.14780911638957</v>
      </c>
      <c r="V50">
        <v>113.37743900240129</v>
      </c>
      <c r="W50">
        <v>203.81586083135392</v>
      </c>
      <c r="X50">
        <v>-2.2604059999999999E-2</v>
      </c>
      <c r="Y50">
        <v>146.27085076585578</v>
      </c>
      <c r="Z50">
        <v>74.101715040747251</v>
      </c>
    </row>
    <row r="51" spans="1:26" x14ac:dyDescent="0.25">
      <c r="A51">
        <v>49</v>
      </c>
      <c r="B51">
        <v>19894</v>
      </c>
      <c r="C51">
        <v>1989</v>
      </c>
      <c r="D51">
        <v>4</v>
      </c>
      <c r="E51">
        <v>514691338</v>
      </c>
      <c r="F51">
        <v>389754577</v>
      </c>
      <c r="G51">
        <v>32656131813</v>
      </c>
      <c r="H51">
        <v>32216165067</v>
      </c>
      <c r="I51">
        <v>90</v>
      </c>
      <c r="J51">
        <v>32239478531.166599</v>
      </c>
      <c r="K51">
        <v>3.8999999999999998E-3</v>
      </c>
      <c r="L51">
        <v>1.3599999999999999E-2</v>
      </c>
      <c r="M51">
        <v>1.7500000000000002E-2</v>
      </c>
      <c r="N51">
        <v>1711</v>
      </c>
      <c r="O51">
        <v>231.22957171933874</v>
      </c>
      <c r="P51">
        <v>417.2751534544737</v>
      </c>
      <c r="Q51">
        <v>8.8000026640810899E-3</v>
      </c>
      <c r="R51">
        <v>2.0298091449339219</v>
      </c>
      <c r="S51">
        <v>0.56428907384538662</v>
      </c>
      <c r="T51">
        <v>409.77148492989409</v>
      </c>
      <c r="U51">
        <v>739.47055294004463</v>
      </c>
      <c r="V51">
        <v>113.91690312187757</v>
      </c>
      <c r="W51">
        <v>205.57359025400271</v>
      </c>
      <c r="X51">
        <v>1.7680789999999998E-2</v>
      </c>
      <c r="Y51">
        <v>148.85703496136821</v>
      </c>
      <c r="Z51">
        <v>74.754056010975106</v>
      </c>
    </row>
    <row r="52" spans="1:26" x14ac:dyDescent="0.25">
      <c r="A52">
        <v>50</v>
      </c>
      <c r="B52">
        <v>19901</v>
      </c>
      <c r="C52">
        <v>1990</v>
      </c>
      <c r="D52">
        <v>1</v>
      </c>
      <c r="E52">
        <v>559107760</v>
      </c>
      <c r="F52">
        <v>165847699</v>
      </c>
      <c r="G52">
        <v>35491395608</v>
      </c>
      <c r="H52">
        <v>35398546111</v>
      </c>
      <c r="I52">
        <v>0</v>
      </c>
      <c r="J52">
        <v>35295100707.166603</v>
      </c>
      <c r="K52">
        <v>1.11E-2</v>
      </c>
      <c r="L52">
        <v>2.5999999999999999E-3</v>
      </c>
      <c r="M52">
        <v>1.38E-2</v>
      </c>
      <c r="N52">
        <v>1806</v>
      </c>
      <c r="O52">
        <v>231.830768605809</v>
      </c>
      <c r="P52">
        <v>423.03355057214543</v>
      </c>
      <c r="Q52">
        <v>2.0618653564492502E-2</v>
      </c>
      <c r="R52">
        <v>2.0716610764953534</v>
      </c>
      <c r="S52">
        <v>0.57592395476923297</v>
      </c>
      <c r="T52">
        <v>402.53711741978384</v>
      </c>
      <c r="U52">
        <v>734.53022238265953</v>
      </c>
      <c r="V52">
        <v>111.90574135707521</v>
      </c>
      <c r="W52">
        <v>204.200173171084</v>
      </c>
      <c r="X52">
        <v>1.724554E-2</v>
      </c>
      <c r="Y52">
        <v>151.42415491207589</v>
      </c>
      <c r="Z52">
        <v>74.506996132683824</v>
      </c>
    </row>
    <row r="53" spans="1:26" x14ac:dyDescent="0.25">
      <c r="A53">
        <v>51</v>
      </c>
      <c r="B53">
        <v>19902</v>
      </c>
      <c r="C53">
        <v>1990</v>
      </c>
      <c r="D53">
        <v>2</v>
      </c>
      <c r="E53">
        <v>587786645</v>
      </c>
      <c r="F53">
        <v>306270421</v>
      </c>
      <c r="G53">
        <v>36709140702</v>
      </c>
      <c r="H53">
        <v>36451457208</v>
      </c>
      <c r="I53">
        <v>13261835</v>
      </c>
      <c r="J53">
        <v>36402032619.333397</v>
      </c>
      <c r="K53">
        <v>7.7000000000000002E-3</v>
      </c>
      <c r="L53">
        <v>7.4000000000000003E-3</v>
      </c>
      <c r="M53">
        <v>1.52E-2</v>
      </c>
      <c r="N53">
        <v>1826</v>
      </c>
      <c r="O53">
        <v>233.546316293492</v>
      </c>
      <c r="P53">
        <v>429.46366054084206</v>
      </c>
      <c r="Q53">
        <v>9.3240658005118108E-3</v>
      </c>
      <c r="R53">
        <v>2.0909773806889551</v>
      </c>
      <c r="S53">
        <v>0.58129390761959232</v>
      </c>
      <c r="T53">
        <v>401.76976436905699</v>
      </c>
      <c r="U53">
        <v>738.8064022544163</v>
      </c>
      <c r="V53">
        <v>111.69241640315637</v>
      </c>
      <c r="W53">
        <v>205.38895566595667</v>
      </c>
      <c r="X53">
        <v>2.0413699999999998E-3</v>
      </c>
      <c r="Y53">
        <v>151.73326763918874</v>
      </c>
      <c r="Z53">
        <v>73.969396954947086</v>
      </c>
    </row>
    <row r="54" spans="1:26" x14ac:dyDescent="0.25">
      <c r="A54">
        <v>52</v>
      </c>
      <c r="B54">
        <v>19903</v>
      </c>
      <c r="C54">
        <v>1990</v>
      </c>
      <c r="D54">
        <v>3</v>
      </c>
      <c r="E54">
        <v>594807083</v>
      </c>
      <c r="F54">
        <v>289178755</v>
      </c>
      <c r="G54">
        <v>37878064444</v>
      </c>
      <c r="H54">
        <v>37872443492</v>
      </c>
      <c r="I54">
        <v>5900970</v>
      </c>
      <c r="J54">
        <v>37815813356.833298</v>
      </c>
      <c r="K54">
        <v>8.0999999999999996E-3</v>
      </c>
      <c r="L54">
        <v>2.9999999999999997E-4</v>
      </c>
      <c r="M54">
        <v>8.3999999999999995E-3</v>
      </c>
      <c r="N54">
        <v>1842</v>
      </c>
      <c r="O54">
        <v>233.61638018838005</v>
      </c>
      <c r="P54">
        <v>433.0711552893851</v>
      </c>
      <c r="Q54">
        <v>2.1555010604050202E-2</v>
      </c>
      <c r="R54">
        <v>2.1360484203025347</v>
      </c>
      <c r="S54">
        <v>0.59382370396240247</v>
      </c>
      <c r="T54">
        <v>393.41033143259517</v>
      </c>
      <c r="U54">
        <v>729.29246912784856</v>
      </c>
      <c r="V54">
        <v>109.36848526836872</v>
      </c>
      <c r="W54">
        <v>202.74407226594982</v>
      </c>
      <c r="X54">
        <v>-4.9944300000000002E-3</v>
      </c>
      <c r="Y54">
        <v>150.97544645529354</v>
      </c>
      <c r="Z54">
        <v>72.046988381167438</v>
      </c>
    </row>
    <row r="55" spans="1:26" x14ac:dyDescent="0.25">
      <c r="A55">
        <v>53</v>
      </c>
      <c r="B55">
        <v>19904</v>
      </c>
      <c r="C55">
        <v>1990</v>
      </c>
      <c r="D55">
        <v>4</v>
      </c>
      <c r="E55">
        <v>646532159</v>
      </c>
      <c r="F55">
        <v>287757389</v>
      </c>
      <c r="G55">
        <v>37970807036</v>
      </c>
      <c r="H55">
        <v>38962305697</v>
      </c>
      <c r="I55">
        <v>76023389</v>
      </c>
      <c r="J55">
        <v>38852661977.333298</v>
      </c>
      <c r="K55">
        <v>9.1999999999999998E-3</v>
      </c>
      <c r="L55">
        <v>-2.3599999999999999E-2</v>
      </c>
      <c r="M55">
        <v>-1.43E-2</v>
      </c>
      <c r="N55">
        <v>1930</v>
      </c>
      <c r="O55">
        <v>228.10303361593429</v>
      </c>
      <c r="P55">
        <v>426.87823776874689</v>
      </c>
      <c r="Q55">
        <v>8.2893474699201591E-3</v>
      </c>
      <c r="R55">
        <v>2.1537548678709966</v>
      </c>
      <c r="S55">
        <v>0.59874611498042185</v>
      </c>
      <c r="T55">
        <v>380.96787254042215</v>
      </c>
      <c r="U55">
        <v>712.95366615064415</v>
      </c>
      <c r="V55">
        <v>105.90946863020484</v>
      </c>
      <c r="W55">
        <v>198.20186788049807</v>
      </c>
      <c r="X55">
        <v>6.4106930000000006E-2</v>
      </c>
      <c r="Y55">
        <v>160.65401883292176</v>
      </c>
      <c r="Z55">
        <v>76.035415641755435</v>
      </c>
    </row>
    <row r="56" spans="1:26" x14ac:dyDescent="0.25">
      <c r="A56">
        <v>54</v>
      </c>
      <c r="B56">
        <v>19911</v>
      </c>
      <c r="C56">
        <v>1991</v>
      </c>
      <c r="D56">
        <v>1</v>
      </c>
      <c r="E56">
        <v>645490323</v>
      </c>
      <c r="F56">
        <v>175172715</v>
      </c>
      <c r="G56">
        <v>39594087441</v>
      </c>
      <c r="H56">
        <v>40052557909</v>
      </c>
      <c r="I56">
        <v>6493918</v>
      </c>
      <c r="J56">
        <v>39921733866.5</v>
      </c>
      <c r="K56">
        <v>1.18E-2</v>
      </c>
      <c r="L56">
        <v>-1.1299999999999999E-2</v>
      </c>
      <c r="M56">
        <v>5.0000000000000001E-4</v>
      </c>
      <c r="N56">
        <v>2036</v>
      </c>
      <c r="O56">
        <v>225.52546933607425</v>
      </c>
      <c r="P56">
        <v>427.09167688763125</v>
      </c>
      <c r="Q56">
        <v>8.968673346892329E-3</v>
      </c>
      <c r="R56">
        <v>2.1730711917502106</v>
      </c>
      <c r="S56">
        <v>0.60411607330340211</v>
      </c>
      <c r="T56">
        <v>373.31479710987554</v>
      </c>
      <c r="U56">
        <v>706.96956389891511</v>
      </c>
      <c r="V56">
        <v>103.78190562382542</v>
      </c>
      <c r="W56">
        <v>196.53828117046075</v>
      </c>
      <c r="X56">
        <v>-4.4390270000000003E-2</v>
      </c>
      <c r="Y56">
        <v>153.52254356034328</v>
      </c>
      <c r="Z56">
        <v>72.01431018748238</v>
      </c>
    </row>
    <row r="57" spans="1:26" x14ac:dyDescent="0.25">
      <c r="A57">
        <v>55</v>
      </c>
      <c r="B57">
        <v>19912</v>
      </c>
      <c r="C57">
        <v>1991</v>
      </c>
      <c r="D57">
        <v>2</v>
      </c>
      <c r="E57">
        <v>671216532</v>
      </c>
      <c r="F57">
        <v>180512133</v>
      </c>
      <c r="G57">
        <v>39350257722</v>
      </c>
      <c r="H57">
        <v>39881252401</v>
      </c>
      <c r="I57">
        <v>45028085</v>
      </c>
      <c r="J57">
        <v>39725255581</v>
      </c>
      <c r="K57">
        <v>1.24E-2</v>
      </c>
      <c r="L57">
        <v>-1.2200000000000001E-2</v>
      </c>
      <c r="M57">
        <v>1E-4</v>
      </c>
      <c r="N57">
        <v>2085</v>
      </c>
      <c r="O57">
        <v>222.77405861017414</v>
      </c>
      <c r="P57">
        <v>427.13438605532002</v>
      </c>
      <c r="Q57">
        <v>7.4074939467909592E-3</v>
      </c>
      <c r="R57">
        <v>2.1891682034490461</v>
      </c>
      <c r="S57">
        <v>0.60859105945955616</v>
      </c>
      <c r="T57">
        <v>366.04885193023205</v>
      </c>
      <c r="U57">
        <v>701.84137511751464</v>
      </c>
      <c r="V57">
        <v>101.76196523373233</v>
      </c>
      <c r="W57">
        <v>195.1126393039911</v>
      </c>
      <c r="X57">
        <v>1.2036470000000001E-2</v>
      </c>
      <c r="Y57">
        <v>155.37041305023104</v>
      </c>
      <c r="Z57">
        <v>72.345211554952073</v>
      </c>
    </row>
    <row r="58" spans="1:26" x14ac:dyDescent="0.25">
      <c r="A58">
        <v>56</v>
      </c>
      <c r="B58">
        <v>19913</v>
      </c>
      <c r="C58">
        <v>1991</v>
      </c>
      <c r="D58">
        <v>3</v>
      </c>
      <c r="E58">
        <v>637592063</v>
      </c>
      <c r="F58">
        <v>219638369</v>
      </c>
      <c r="G58">
        <v>38776008615</v>
      </c>
      <c r="H58">
        <v>39333374132</v>
      </c>
      <c r="I58">
        <v>8493505</v>
      </c>
      <c r="J58">
        <v>39226415876.333298</v>
      </c>
      <c r="K58">
        <v>1.0699999999999999E-2</v>
      </c>
      <c r="L58">
        <v>-1.4E-2</v>
      </c>
      <c r="M58">
        <v>-3.3E-3</v>
      </c>
      <c r="N58">
        <v>2022</v>
      </c>
      <c r="O58">
        <v>219.6552217896317</v>
      </c>
      <c r="P58">
        <v>425.7248425813375</v>
      </c>
      <c r="Q58">
        <v>8.8235974789379005E-3</v>
      </c>
      <c r="R58">
        <v>2.2084845424899702</v>
      </c>
      <c r="S58">
        <v>0.61396102199750768</v>
      </c>
      <c r="T58">
        <v>357.76737271527207</v>
      </c>
      <c r="U58">
        <v>693.40695472206323</v>
      </c>
      <c r="V58">
        <v>99.459705315383346</v>
      </c>
      <c r="W58">
        <v>192.76786157685811</v>
      </c>
      <c r="X58">
        <v>-3.4257709999999997E-2</v>
      </c>
      <c r="Y58">
        <v>150.04777849737602</v>
      </c>
      <c r="Z58">
        <v>69.255745456601048</v>
      </c>
    </row>
    <row r="59" spans="1:26" x14ac:dyDescent="0.25">
      <c r="A59">
        <v>57</v>
      </c>
      <c r="B59">
        <v>19914</v>
      </c>
      <c r="C59">
        <v>1991</v>
      </c>
      <c r="D59">
        <v>4</v>
      </c>
      <c r="E59">
        <v>659452961</v>
      </c>
      <c r="F59">
        <v>269011712</v>
      </c>
      <c r="G59">
        <v>37009612799</v>
      </c>
      <c r="H59">
        <v>39504773594</v>
      </c>
      <c r="I59">
        <v>2473662</v>
      </c>
      <c r="J59">
        <v>39418224965.333298</v>
      </c>
      <c r="K59">
        <v>9.9000000000000008E-3</v>
      </c>
      <c r="L59">
        <v>-6.3200000000000006E-2</v>
      </c>
      <c r="M59">
        <v>-5.33E-2</v>
      </c>
      <c r="N59">
        <v>2048</v>
      </c>
      <c r="O59">
        <v>205.77301177252696</v>
      </c>
      <c r="P59">
        <v>403.03370847175222</v>
      </c>
      <c r="Q59">
        <v>5.1020172465914204E-3</v>
      </c>
      <c r="R59">
        <v>2.2197522687145845</v>
      </c>
      <c r="S59">
        <v>0.61709346172047386</v>
      </c>
      <c r="T59">
        <v>333.45518067688812</v>
      </c>
      <c r="U59">
        <v>653.11615415286201</v>
      </c>
      <c r="V59">
        <v>92.700890397866814</v>
      </c>
      <c r="W59">
        <v>181.56697670823473</v>
      </c>
      <c r="X59">
        <v>-5.1194099999999996E-3</v>
      </c>
      <c r="Y59">
        <v>149.27962239965876</v>
      </c>
      <c r="Z59">
        <v>68.551446239759031</v>
      </c>
    </row>
    <row r="60" spans="1:26" x14ac:dyDescent="0.25">
      <c r="A60">
        <v>58</v>
      </c>
      <c r="B60">
        <v>19921</v>
      </c>
      <c r="C60">
        <v>1992</v>
      </c>
      <c r="D60">
        <v>1</v>
      </c>
      <c r="E60">
        <v>687226222</v>
      </c>
      <c r="F60">
        <v>246832735</v>
      </c>
      <c r="G60">
        <v>38373015878</v>
      </c>
      <c r="H60">
        <v>38823794505</v>
      </c>
      <c r="I60">
        <v>364893</v>
      </c>
      <c r="J60">
        <v>38717953018.666702</v>
      </c>
      <c r="K60">
        <v>1.14E-2</v>
      </c>
      <c r="L60">
        <v>-1.1599999999999999E-2</v>
      </c>
      <c r="M60">
        <v>-2.9999999999999997E-4</v>
      </c>
      <c r="N60">
        <v>2088</v>
      </c>
      <c r="O60">
        <v>203.38604483596563</v>
      </c>
      <c r="P60">
        <v>402.91279835921068</v>
      </c>
      <c r="Q60">
        <v>1.01522880565843E-2</v>
      </c>
      <c r="R60">
        <v>2.2422878331608316</v>
      </c>
      <c r="S60">
        <v>0.62335837230169489</v>
      </c>
      <c r="T60">
        <v>326.27466618436665</v>
      </c>
      <c r="U60">
        <v>646.35820462552113</v>
      </c>
      <c r="V60">
        <v>90.704699828506548</v>
      </c>
      <c r="W60">
        <v>179.68825964294078</v>
      </c>
      <c r="X60">
        <v>6.5161400000000001E-3</v>
      </c>
      <c r="Y60">
        <v>150.25234931836206</v>
      </c>
      <c r="Z60">
        <v>68.304688190534293</v>
      </c>
    </row>
    <row r="61" spans="1:26" x14ac:dyDescent="0.25">
      <c r="A61">
        <v>59</v>
      </c>
      <c r="B61">
        <v>19922</v>
      </c>
      <c r="C61">
        <v>1992</v>
      </c>
      <c r="D61">
        <v>2</v>
      </c>
      <c r="E61">
        <v>741163830</v>
      </c>
      <c r="F61">
        <v>169730913</v>
      </c>
      <c r="G61">
        <v>38290757393</v>
      </c>
      <c r="H61">
        <v>39266293461</v>
      </c>
      <c r="I61">
        <v>40000</v>
      </c>
      <c r="J61">
        <v>39104084307.5</v>
      </c>
      <c r="K61">
        <v>1.46E-2</v>
      </c>
      <c r="L61">
        <v>-2.4899999999999999E-2</v>
      </c>
      <c r="M61">
        <v>-1.03E-2</v>
      </c>
      <c r="N61">
        <v>2157</v>
      </c>
      <c r="O61">
        <v>198.32173231955008</v>
      </c>
      <c r="P61">
        <v>398.76279653611084</v>
      </c>
      <c r="Q61">
        <v>6.4609361015104307E-3</v>
      </c>
      <c r="R61">
        <v>2.256775111572078</v>
      </c>
      <c r="S61">
        <v>0.62738585091347765</v>
      </c>
      <c r="T61">
        <v>316.10807293596503</v>
      </c>
      <c r="U61">
        <v>635.59418172327241</v>
      </c>
      <c r="V61">
        <v>87.878376229255025</v>
      </c>
      <c r="W61">
        <v>176.69584997254384</v>
      </c>
      <c r="X61">
        <v>3.6262139999999998E-2</v>
      </c>
      <c r="Y61">
        <v>155.70082104467343</v>
      </c>
      <c r="Z61">
        <v>70.327182921302025</v>
      </c>
    </row>
    <row r="62" spans="1:26" x14ac:dyDescent="0.25">
      <c r="A62">
        <v>60</v>
      </c>
      <c r="B62">
        <v>19923</v>
      </c>
      <c r="C62">
        <v>1992</v>
      </c>
      <c r="D62">
        <v>3</v>
      </c>
      <c r="E62">
        <v>745456611</v>
      </c>
      <c r="F62">
        <v>253679564</v>
      </c>
      <c r="G62">
        <v>40525536798</v>
      </c>
      <c r="H62">
        <v>41201256299</v>
      </c>
      <c r="I62">
        <v>2769401</v>
      </c>
      <c r="J62">
        <v>41078225843.499901</v>
      </c>
      <c r="K62">
        <v>1.2E-2</v>
      </c>
      <c r="L62">
        <v>-1.6400000000000001E-2</v>
      </c>
      <c r="M62">
        <v>-4.4000000000000003E-3</v>
      </c>
      <c r="N62">
        <v>2270</v>
      </c>
      <c r="O62">
        <v>195.06925590950945</v>
      </c>
      <c r="P62">
        <v>397.00824023135198</v>
      </c>
      <c r="Q62">
        <v>7.8459663317287306E-3</v>
      </c>
      <c r="R62">
        <v>2.2744816931157561</v>
      </c>
      <c r="S62">
        <v>0.6323082991767478</v>
      </c>
      <c r="T62">
        <v>308.50339330273783</v>
      </c>
      <c r="U62">
        <v>627.87131016348894</v>
      </c>
      <c r="V62">
        <v>85.76426730535205</v>
      </c>
      <c r="W62">
        <v>174.5488835689419</v>
      </c>
      <c r="X62">
        <v>-3.9316549999999999E-2</v>
      </c>
      <c r="Y62">
        <v>149.57920192902947</v>
      </c>
      <c r="Z62">
        <v>67.036196973158965</v>
      </c>
    </row>
    <row r="63" spans="1:26" x14ac:dyDescent="0.25">
      <c r="A63">
        <v>61</v>
      </c>
      <c r="B63">
        <v>19924</v>
      </c>
      <c r="C63">
        <v>1992</v>
      </c>
      <c r="D63">
        <v>4</v>
      </c>
      <c r="E63">
        <v>769297182</v>
      </c>
      <c r="F63">
        <v>336790189</v>
      </c>
      <c r="G63">
        <v>39499283316</v>
      </c>
      <c r="H63">
        <v>41089729199</v>
      </c>
      <c r="I63">
        <v>5478110</v>
      </c>
      <c r="J63">
        <v>40998952844.500099</v>
      </c>
      <c r="K63">
        <v>1.0500000000000001E-2</v>
      </c>
      <c r="L63">
        <v>-3.8699999999999998E-2</v>
      </c>
      <c r="M63">
        <v>-2.81E-2</v>
      </c>
      <c r="N63">
        <v>2280</v>
      </c>
      <c r="O63">
        <v>187.52007570581145</v>
      </c>
      <c r="P63">
        <v>385.85230868085097</v>
      </c>
      <c r="Q63">
        <v>4.2463022410892297E-3</v>
      </c>
      <c r="R63">
        <v>2.2841398298265498</v>
      </c>
      <c r="S63">
        <v>0.63499327132460137</v>
      </c>
      <c r="T63">
        <v>295.31033504440603</v>
      </c>
      <c r="U63">
        <v>607.64786983641534</v>
      </c>
      <c r="V63">
        <v>82.096583255172732</v>
      </c>
      <c r="W63">
        <v>168.9267459208709</v>
      </c>
      <c r="X63">
        <v>1.3583430000000001E-2</v>
      </c>
      <c r="Y63">
        <v>151.6110005478883</v>
      </c>
      <c r="Z63">
        <v>67.659475878157735</v>
      </c>
    </row>
    <row r="64" spans="1:26" x14ac:dyDescent="0.25">
      <c r="A64">
        <v>62</v>
      </c>
      <c r="B64">
        <v>19931</v>
      </c>
      <c r="C64">
        <v>1993</v>
      </c>
      <c r="D64">
        <v>1</v>
      </c>
      <c r="E64">
        <v>804425386</v>
      </c>
      <c r="F64">
        <v>147735650</v>
      </c>
      <c r="G64">
        <v>40051400075</v>
      </c>
      <c r="H64">
        <v>40408387924</v>
      </c>
      <c r="I64">
        <v>10954008</v>
      </c>
      <c r="J64">
        <v>40208636949.666702</v>
      </c>
      <c r="K64">
        <v>1.6299999999999999E-2</v>
      </c>
      <c r="L64">
        <v>-8.6E-3</v>
      </c>
      <c r="M64">
        <v>7.7000000000000002E-3</v>
      </c>
      <c r="N64">
        <v>2146</v>
      </c>
      <c r="O64">
        <v>185.90740305474145</v>
      </c>
      <c r="P64">
        <v>388.82337145769355</v>
      </c>
      <c r="Q64">
        <v>1.19803454732678E-2</v>
      </c>
      <c r="R64">
        <v>2.3115046140971232</v>
      </c>
      <c r="S64">
        <v>0.64260071008827058</v>
      </c>
      <c r="T64">
        <v>289.30469595840373</v>
      </c>
      <c r="U64">
        <v>605.07771833038123</v>
      </c>
      <c r="V64">
        <v>80.427009282591072</v>
      </c>
      <c r="W64">
        <v>168.21224110321253</v>
      </c>
      <c r="X64">
        <v>1.2580650000000001E-2</v>
      </c>
      <c r="Y64">
        <v>153.51836548193108</v>
      </c>
      <c r="Z64">
        <v>67.69961133121042</v>
      </c>
    </row>
    <row r="65" spans="1:26" x14ac:dyDescent="0.25">
      <c r="A65">
        <v>63</v>
      </c>
      <c r="B65">
        <v>19932</v>
      </c>
      <c r="C65">
        <v>1993</v>
      </c>
      <c r="D65">
        <v>2</v>
      </c>
      <c r="E65">
        <v>819980969</v>
      </c>
      <c r="F65">
        <v>238187785</v>
      </c>
      <c r="G65">
        <v>41683886367</v>
      </c>
      <c r="H65">
        <v>42395247971</v>
      </c>
      <c r="I65">
        <v>28938445</v>
      </c>
      <c r="J65">
        <v>42226545651.333298</v>
      </c>
      <c r="K65">
        <v>1.38E-2</v>
      </c>
      <c r="L65">
        <v>-1.6199999999999999E-2</v>
      </c>
      <c r="M65">
        <v>-2.3999999999999998E-3</v>
      </c>
      <c r="N65">
        <v>2213</v>
      </c>
      <c r="O65">
        <v>182.89570312525464</v>
      </c>
      <c r="P65">
        <v>387.89019536619509</v>
      </c>
      <c r="Q65">
        <v>5.5710640397494907E-3</v>
      </c>
      <c r="R65">
        <v>2.3243821543304346</v>
      </c>
      <c r="S65">
        <v>0.64618067979616078</v>
      </c>
      <c r="T65">
        <v>283.04111968025649</v>
      </c>
      <c r="U65">
        <v>600.28132609683712</v>
      </c>
      <c r="V65">
        <v>78.685728499726793</v>
      </c>
      <c r="W65">
        <v>166.87883902547486</v>
      </c>
      <c r="X65">
        <v>-3.3945969999999999E-2</v>
      </c>
      <c r="Y65">
        <v>148.30703565283241</v>
      </c>
      <c r="Z65">
        <v>65.039145113432014</v>
      </c>
    </row>
    <row r="66" spans="1:26" x14ac:dyDescent="0.25">
      <c r="A66">
        <v>64</v>
      </c>
      <c r="B66">
        <v>19933</v>
      </c>
      <c r="C66">
        <v>1993</v>
      </c>
      <c r="D66">
        <v>3</v>
      </c>
      <c r="E66">
        <v>826943878</v>
      </c>
      <c r="F66">
        <v>385015523</v>
      </c>
      <c r="G66">
        <v>42366253020</v>
      </c>
      <c r="H66">
        <v>42348999929</v>
      </c>
      <c r="I66">
        <v>7133114</v>
      </c>
      <c r="J66">
        <v>42262293174.166702</v>
      </c>
      <c r="K66">
        <v>1.0500000000000001E-2</v>
      </c>
      <c r="L66">
        <v>5.9999999999999995E-4</v>
      </c>
      <c r="M66">
        <v>1.0999999999999999E-2</v>
      </c>
      <c r="N66">
        <v>2167</v>
      </c>
      <c r="O66">
        <v>183.00544054712978</v>
      </c>
      <c r="P66">
        <v>392.15698751522319</v>
      </c>
      <c r="Q66">
        <v>4.8476390931799698E-3</v>
      </c>
      <c r="R66">
        <v>2.3356499201292569</v>
      </c>
      <c r="S66">
        <v>0.64931313052079831</v>
      </c>
      <c r="T66">
        <v>281.84466314479971</v>
      </c>
      <c r="U66">
        <v>603.95665678389037</v>
      </c>
      <c r="V66">
        <v>78.353112326440638</v>
      </c>
      <c r="W66">
        <v>167.90058481603307</v>
      </c>
      <c r="X66">
        <v>6.5808000000000001E-4</v>
      </c>
      <c r="Y66">
        <v>148.40463354685482</v>
      </c>
      <c r="Z66">
        <v>64.767974309798007</v>
      </c>
    </row>
    <row r="67" spans="1:26" x14ac:dyDescent="0.25">
      <c r="A67">
        <v>65</v>
      </c>
      <c r="B67">
        <v>19934</v>
      </c>
      <c r="C67">
        <v>1993</v>
      </c>
      <c r="D67">
        <v>4</v>
      </c>
      <c r="E67">
        <v>856738831</v>
      </c>
      <c r="F67">
        <v>401200538</v>
      </c>
      <c r="G67">
        <v>40949888447</v>
      </c>
      <c r="H67">
        <v>41531478468</v>
      </c>
      <c r="I67">
        <v>21569088</v>
      </c>
      <c r="J67">
        <v>41435714582.666603</v>
      </c>
      <c r="K67">
        <v>1.0999999999999999E-2</v>
      </c>
      <c r="L67">
        <v>-1.35E-2</v>
      </c>
      <c r="M67">
        <v>-2.5000000000000001E-3</v>
      </c>
      <c r="N67">
        <v>2128</v>
      </c>
      <c r="O67">
        <v>180.53486709974354</v>
      </c>
      <c r="P67">
        <v>391.17659504643518</v>
      </c>
      <c r="Q67">
        <v>4.8242379191298897E-3</v>
      </c>
      <c r="R67">
        <v>2.3469176510397571</v>
      </c>
      <c r="S67">
        <v>0.65244557154644567</v>
      </c>
      <c r="T67">
        <v>276.70487006576576</v>
      </c>
      <c r="U67">
        <v>599.55437220495946</v>
      </c>
      <c r="V67">
        <v>76.924244453042903</v>
      </c>
      <c r="W67">
        <v>166.67674508014025</v>
      </c>
      <c r="X67">
        <v>4.8576469999999997E-2</v>
      </c>
      <c r="Y67">
        <v>155.61360677620462</v>
      </c>
      <c r="Z67">
        <v>67.58811273448255</v>
      </c>
    </row>
    <row r="68" spans="1:26" x14ac:dyDescent="0.25">
      <c r="A68">
        <v>66</v>
      </c>
      <c r="B68">
        <v>19941</v>
      </c>
      <c r="C68">
        <v>1994</v>
      </c>
      <c r="D68">
        <v>1</v>
      </c>
      <c r="E68">
        <v>830952107</v>
      </c>
      <c r="F68">
        <v>314154556</v>
      </c>
      <c r="G68">
        <v>40653112748</v>
      </c>
      <c r="H68">
        <v>40651733349</v>
      </c>
      <c r="I68">
        <v>11244368</v>
      </c>
      <c r="J68">
        <v>40526204407.333397</v>
      </c>
      <c r="K68">
        <v>1.2800000000000001E-2</v>
      </c>
      <c r="L68">
        <v>2.9999999999999997E-4</v>
      </c>
      <c r="M68">
        <v>1.3100000000000001E-2</v>
      </c>
      <c r="N68">
        <v>2039</v>
      </c>
      <c r="O68">
        <v>180.58902755987344</v>
      </c>
      <c r="P68">
        <v>396.3010084415435</v>
      </c>
      <c r="Q68">
        <v>9.6022117449674413E-3</v>
      </c>
      <c r="R68">
        <v>2.3694532512730424</v>
      </c>
      <c r="S68">
        <v>0.6587104920765009</v>
      </c>
      <c r="T68">
        <v>274.15538348355369</v>
      </c>
      <c r="U68">
        <v>601.63154103140982</v>
      </c>
      <c r="V68">
        <v>76.215484505907824</v>
      </c>
      <c r="W68">
        <v>167.2542001951808</v>
      </c>
      <c r="X68">
        <v>-1.8516870000000001E-2</v>
      </c>
      <c r="Y68">
        <v>152.73212984929853</v>
      </c>
      <c r="Z68">
        <v>65.705672655746781</v>
      </c>
    </row>
    <row r="69" spans="1:26" x14ac:dyDescent="0.25">
      <c r="A69">
        <v>67</v>
      </c>
      <c r="B69">
        <v>19942</v>
      </c>
      <c r="C69">
        <v>1994</v>
      </c>
      <c r="D69">
        <v>2</v>
      </c>
      <c r="E69">
        <v>865536932</v>
      </c>
      <c r="F69">
        <v>240552667</v>
      </c>
      <c r="G69">
        <v>41054020683</v>
      </c>
      <c r="H69">
        <v>41073566178</v>
      </c>
      <c r="I69">
        <v>22732531</v>
      </c>
      <c r="J69">
        <v>40893963935.333397</v>
      </c>
      <c r="K69">
        <v>1.5299999999999999E-2</v>
      </c>
      <c r="L69">
        <v>1E-4</v>
      </c>
      <c r="M69">
        <v>1.54E-2</v>
      </c>
      <c r="N69">
        <v>2039</v>
      </c>
      <c r="O69">
        <v>180.60708646262944</v>
      </c>
      <c r="P69">
        <v>402.40404397154333</v>
      </c>
      <c r="Q69">
        <v>5.4347909429552895E-3</v>
      </c>
      <c r="R69">
        <v>2.3823307343428173</v>
      </c>
      <c r="S69">
        <v>0.6622904458928679</v>
      </c>
      <c r="T69">
        <v>272.70072757752638</v>
      </c>
      <c r="U69">
        <v>607.59451758214891</v>
      </c>
      <c r="V69">
        <v>75.811088636461378</v>
      </c>
      <c r="W69">
        <v>168.91191393815828</v>
      </c>
      <c r="X69">
        <v>2.0686400000000001E-2</v>
      </c>
      <c r="Y69">
        <v>155.89160778021306</v>
      </c>
      <c r="Z69">
        <v>66.70237302975687</v>
      </c>
    </row>
    <row r="70" spans="1:26" x14ac:dyDescent="0.25">
      <c r="A70">
        <v>68</v>
      </c>
      <c r="B70">
        <v>19943</v>
      </c>
      <c r="C70">
        <v>1994</v>
      </c>
      <c r="D70">
        <v>3</v>
      </c>
      <c r="E70">
        <v>861697595</v>
      </c>
      <c r="F70">
        <v>281593035</v>
      </c>
      <c r="G70">
        <v>41079854194</v>
      </c>
      <c r="H70">
        <v>41061009257</v>
      </c>
      <c r="I70">
        <v>17748744</v>
      </c>
      <c r="J70">
        <v>40905698870.833397</v>
      </c>
      <c r="K70">
        <v>1.4200000000000001E-2</v>
      </c>
      <c r="L70">
        <v>8.9999999999999998E-4</v>
      </c>
      <c r="M70">
        <v>1.5100000000000001E-2</v>
      </c>
      <c r="N70">
        <v>2020</v>
      </c>
      <c r="O70">
        <v>180.76963284044578</v>
      </c>
      <c r="P70">
        <v>408.48034503551361</v>
      </c>
      <c r="Q70">
        <v>9.4594562880092603E-3</v>
      </c>
      <c r="R70">
        <v>2.4048662877879141</v>
      </c>
      <c r="S70">
        <v>0.66855535341575767</v>
      </c>
      <c r="T70">
        <v>270.38843069143701</v>
      </c>
      <c r="U70">
        <v>610.98956570839096</v>
      </c>
      <c r="V70">
        <v>75.168267673927289</v>
      </c>
      <c r="W70">
        <v>169.85574088247921</v>
      </c>
      <c r="X70">
        <v>9.3447900000000004E-3</v>
      </c>
      <c r="Y70">
        <v>157.34838211768152</v>
      </c>
      <c r="Z70">
        <v>66.694796189033767</v>
      </c>
    </row>
    <row r="71" spans="1:26" x14ac:dyDescent="0.25">
      <c r="A71">
        <v>69</v>
      </c>
      <c r="B71">
        <v>19944</v>
      </c>
      <c r="C71">
        <v>1994</v>
      </c>
      <c r="D71">
        <v>4</v>
      </c>
      <c r="E71">
        <v>894274853</v>
      </c>
      <c r="F71">
        <v>380485945</v>
      </c>
      <c r="G71">
        <v>41012615946</v>
      </c>
      <c r="H71">
        <v>40777774053</v>
      </c>
      <c r="I71">
        <v>17506533</v>
      </c>
      <c r="J71">
        <v>40661172141.333298</v>
      </c>
      <c r="K71">
        <v>1.26E-2</v>
      </c>
      <c r="L71">
        <v>6.1999999999999998E-3</v>
      </c>
      <c r="M71">
        <v>1.8800000000000001E-2</v>
      </c>
      <c r="N71">
        <v>2030</v>
      </c>
      <c r="O71">
        <v>181.89040456405655</v>
      </c>
      <c r="P71">
        <v>416.15977552218123</v>
      </c>
      <c r="Q71">
        <v>2.0080320834769899E-3</v>
      </c>
      <c r="R71">
        <v>2.4096953364502647</v>
      </c>
      <c r="S71">
        <v>0.66989783401499681</v>
      </c>
      <c r="T71">
        <v>271.5196188557681</v>
      </c>
      <c r="U71">
        <v>621.22872233807641</v>
      </c>
      <c r="V71">
        <v>75.482739171500526</v>
      </c>
      <c r="W71">
        <v>172.70223717792828</v>
      </c>
      <c r="X71">
        <v>3.2188370000000001E-2</v>
      </c>
      <c r="Y71">
        <v>162.41317006018684</v>
      </c>
      <c r="Z71">
        <v>68.703633864789026</v>
      </c>
    </row>
    <row r="72" spans="1:26" x14ac:dyDescent="0.25">
      <c r="A72">
        <v>70</v>
      </c>
      <c r="B72">
        <v>19951</v>
      </c>
      <c r="C72">
        <v>1995</v>
      </c>
      <c r="D72">
        <v>1</v>
      </c>
      <c r="E72">
        <v>909550406</v>
      </c>
      <c r="F72">
        <v>189950613</v>
      </c>
      <c r="G72">
        <v>41993880294</v>
      </c>
      <c r="H72">
        <v>41842269308</v>
      </c>
      <c r="I72">
        <v>5522565</v>
      </c>
      <c r="J72">
        <v>41631299863.333298</v>
      </c>
      <c r="K72">
        <v>1.7299999999999999E-2</v>
      </c>
      <c r="L72">
        <v>3.8E-3</v>
      </c>
      <c r="M72">
        <v>2.1100000000000001E-2</v>
      </c>
      <c r="N72">
        <v>2052</v>
      </c>
      <c r="O72">
        <v>182.58158810139997</v>
      </c>
      <c r="P72">
        <v>424.94074678569922</v>
      </c>
      <c r="Q72">
        <v>1.1356045426444299E-2</v>
      </c>
      <c r="R72">
        <v>2.4370599461548847</v>
      </c>
      <c r="S72">
        <v>0.67750522424914772</v>
      </c>
      <c r="T72">
        <v>269.49104090488441</v>
      </c>
      <c r="U72">
        <v>627.21397795366704</v>
      </c>
      <c r="V72">
        <v>74.918792370894025</v>
      </c>
      <c r="W72">
        <v>174.36614452433028</v>
      </c>
      <c r="X72">
        <v>1.133116E-2</v>
      </c>
      <c r="Y72">
        <v>164.25349967624601</v>
      </c>
      <c r="Z72">
        <v>68.701943343201961</v>
      </c>
    </row>
    <row r="73" spans="1:26" x14ac:dyDescent="0.25">
      <c r="A73">
        <v>71</v>
      </c>
      <c r="B73">
        <v>19952</v>
      </c>
      <c r="C73">
        <v>1995</v>
      </c>
      <c r="D73">
        <v>2</v>
      </c>
      <c r="E73">
        <v>962764846</v>
      </c>
      <c r="F73">
        <v>206029877</v>
      </c>
      <c r="G73">
        <v>43284292607</v>
      </c>
      <c r="H73">
        <v>43299718084</v>
      </c>
      <c r="I73">
        <v>154220204</v>
      </c>
      <c r="J73">
        <v>43004701305.166603</v>
      </c>
      <c r="K73">
        <v>1.7600000000000001E-2</v>
      </c>
      <c r="L73">
        <v>3.2000000000000002E-3</v>
      </c>
      <c r="M73">
        <v>2.0799999999999999E-2</v>
      </c>
      <c r="N73">
        <v>2227</v>
      </c>
      <c r="O73">
        <v>183.16584918332447</v>
      </c>
      <c r="P73">
        <v>433.77951431884173</v>
      </c>
      <c r="Q73">
        <v>7.2655217970600807E-3</v>
      </c>
      <c r="R73">
        <v>2.4547664583144151</v>
      </c>
      <c r="S73">
        <v>0.68242765322355203</v>
      </c>
      <c r="T73">
        <v>268.4033220490295</v>
      </c>
      <c r="U73">
        <v>635.64175963535104</v>
      </c>
      <c r="V73">
        <v>74.616405386725361</v>
      </c>
      <c r="W73">
        <v>176.70907668206445</v>
      </c>
      <c r="X73">
        <v>1.053946E-2</v>
      </c>
      <c r="Y73">
        <v>165.98464286594381</v>
      </c>
      <c r="Z73">
        <v>68.925246843679389</v>
      </c>
    </row>
    <row r="74" spans="1:26" x14ac:dyDescent="0.25">
      <c r="A74">
        <v>72</v>
      </c>
      <c r="B74">
        <v>19953</v>
      </c>
      <c r="C74">
        <v>1995</v>
      </c>
      <c r="D74">
        <v>3</v>
      </c>
      <c r="E74">
        <v>1012559516</v>
      </c>
      <c r="F74">
        <v>268203009</v>
      </c>
      <c r="G74">
        <v>46689165273</v>
      </c>
      <c r="H74">
        <v>46490119649</v>
      </c>
      <c r="I74">
        <v>8319811</v>
      </c>
      <c r="J74">
        <v>46282541409.333298</v>
      </c>
      <c r="K74">
        <v>1.61E-2</v>
      </c>
      <c r="L74">
        <v>4.4999999999999997E-3</v>
      </c>
      <c r="M74">
        <v>2.06E-2</v>
      </c>
      <c r="N74">
        <v>2335</v>
      </c>
      <c r="O74">
        <v>183.99009550464942</v>
      </c>
      <c r="P74">
        <v>442.71537231380984</v>
      </c>
      <c r="Q74">
        <v>4.5901639344858502E-3</v>
      </c>
      <c r="R74">
        <v>2.4660342387789553</v>
      </c>
      <c r="S74">
        <v>0.68556010802527456</v>
      </c>
      <c r="T74">
        <v>268.37923232526572</v>
      </c>
      <c r="U74">
        <v>645.77178154229512</v>
      </c>
      <c r="V74">
        <v>74.609708418221814</v>
      </c>
      <c r="W74">
        <v>179.5252334099863</v>
      </c>
      <c r="X74">
        <v>-1.182096E-2</v>
      </c>
      <c r="Y74">
        <v>164.02254504201122</v>
      </c>
      <c r="Z74">
        <v>67.799274473278572</v>
      </c>
    </row>
    <row r="75" spans="1:26" x14ac:dyDescent="0.25">
      <c r="A75">
        <v>73</v>
      </c>
      <c r="B75">
        <v>19954</v>
      </c>
      <c r="C75">
        <v>1995</v>
      </c>
      <c r="D75">
        <v>4</v>
      </c>
      <c r="E75">
        <v>1070685810</v>
      </c>
      <c r="F75">
        <v>445656251</v>
      </c>
      <c r="G75">
        <v>48278542054</v>
      </c>
      <c r="H75">
        <v>48440893360</v>
      </c>
      <c r="I75">
        <v>62479161</v>
      </c>
      <c r="J75">
        <v>48275586634.999901</v>
      </c>
      <c r="K75">
        <v>1.29E-2</v>
      </c>
      <c r="L75">
        <v>-2.0999999999999999E-3</v>
      </c>
      <c r="M75">
        <v>1.09E-2</v>
      </c>
      <c r="N75">
        <v>2373</v>
      </c>
      <c r="O75">
        <v>183.60371630408966</v>
      </c>
      <c r="P75">
        <v>447.5409698720303</v>
      </c>
      <c r="Q75">
        <v>1.95822453511507E-3</v>
      </c>
      <c r="R75">
        <v>2.4708632875297663</v>
      </c>
      <c r="S75">
        <v>0.68690258864910581</v>
      </c>
      <c r="T75">
        <v>267.29221775852261</v>
      </c>
      <c r="U75">
        <v>651.53484244714366</v>
      </c>
      <c r="V75">
        <v>74.307517227165818</v>
      </c>
      <c r="W75">
        <v>181.12737039346973</v>
      </c>
      <c r="X75">
        <v>6.6785500000000001E-3</v>
      </c>
      <c r="Y75">
        <v>165.11797781020152</v>
      </c>
      <c r="Z75">
        <v>68.11868364020809</v>
      </c>
    </row>
    <row r="76" spans="1:26" x14ac:dyDescent="0.25">
      <c r="A76">
        <v>74</v>
      </c>
      <c r="B76">
        <v>19961</v>
      </c>
      <c r="C76">
        <v>1996</v>
      </c>
      <c r="D76">
        <v>1</v>
      </c>
      <c r="E76">
        <v>1096463914</v>
      </c>
      <c r="F76">
        <v>284300959</v>
      </c>
      <c r="G76">
        <v>51765173939</v>
      </c>
      <c r="H76">
        <v>51373036710</v>
      </c>
      <c r="I76">
        <v>23089298</v>
      </c>
      <c r="J76">
        <v>51138154569.166702</v>
      </c>
      <c r="K76">
        <v>1.5900000000000001E-2</v>
      </c>
      <c r="L76">
        <v>8.0999999999999996E-3</v>
      </c>
      <c r="M76">
        <v>2.4E-2</v>
      </c>
      <c r="N76">
        <v>2450</v>
      </c>
      <c r="O76">
        <v>185.09090640615278</v>
      </c>
      <c r="P76">
        <v>458.28195314895902</v>
      </c>
      <c r="Q76">
        <v>1.43322475183436E-2</v>
      </c>
      <c r="R76">
        <v>2.5062763117506313</v>
      </c>
      <c r="S76">
        <v>0.69674744657061571</v>
      </c>
      <c r="T76">
        <v>265.64992425471877</v>
      </c>
      <c r="U76">
        <v>657.7447185556523</v>
      </c>
      <c r="V76">
        <v>73.850957908494536</v>
      </c>
      <c r="W76">
        <v>182.85372247278261</v>
      </c>
      <c r="X76">
        <v>-2.260009E-2</v>
      </c>
      <c r="Y76">
        <v>161.38629665107297</v>
      </c>
      <c r="Z76">
        <v>65.638448764840049</v>
      </c>
    </row>
    <row r="77" spans="1:26" x14ac:dyDescent="0.25">
      <c r="A77">
        <v>75</v>
      </c>
      <c r="B77">
        <v>19962</v>
      </c>
      <c r="C77">
        <v>1996</v>
      </c>
      <c r="D77">
        <v>2</v>
      </c>
      <c r="E77">
        <v>1187479059</v>
      </c>
      <c r="F77">
        <v>238911005</v>
      </c>
      <c r="G77">
        <v>54830045231</v>
      </c>
      <c r="H77">
        <v>54528892598</v>
      </c>
      <c r="I77">
        <v>-7793404</v>
      </c>
      <c r="J77">
        <v>54256418449.5</v>
      </c>
      <c r="K77">
        <v>1.7500000000000002E-2</v>
      </c>
      <c r="L77">
        <v>5.4000000000000003E-3</v>
      </c>
      <c r="M77">
        <v>2.29E-2</v>
      </c>
      <c r="N77">
        <v>2569</v>
      </c>
      <c r="O77">
        <v>186.09039730074602</v>
      </c>
      <c r="P77">
        <v>468.77660987607015</v>
      </c>
      <c r="Q77">
        <v>6.4226075808377905E-3</v>
      </c>
      <c r="R77">
        <v>2.5223731409901551</v>
      </c>
      <c r="S77">
        <v>0.70122238200288955</v>
      </c>
      <c r="T77">
        <v>265.3800022315591</v>
      </c>
      <c r="U77">
        <v>668.51347291156264</v>
      </c>
      <c r="V77">
        <v>73.775919302604237</v>
      </c>
      <c r="W77">
        <v>185.84744749226613</v>
      </c>
      <c r="X77">
        <v>3.2600469999999999E-2</v>
      </c>
      <c r="Y77">
        <v>166.64756577345736</v>
      </c>
      <c r="Z77">
        <v>67.345757670890436</v>
      </c>
    </row>
    <row r="78" spans="1:26" x14ac:dyDescent="0.25">
      <c r="A78">
        <v>76</v>
      </c>
      <c r="B78">
        <v>19963</v>
      </c>
      <c r="C78">
        <v>1996</v>
      </c>
      <c r="D78">
        <v>3</v>
      </c>
      <c r="E78">
        <v>1167232772</v>
      </c>
      <c r="F78">
        <v>314529128</v>
      </c>
      <c r="G78">
        <v>55921244579</v>
      </c>
      <c r="H78">
        <v>55337484447</v>
      </c>
      <c r="I78">
        <v>11581826</v>
      </c>
      <c r="J78">
        <v>55099880507.333298</v>
      </c>
      <c r="K78">
        <v>1.55E-2</v>
      </c>
      <c r="L78">
        <v>1.0800000000000001E-2</v>
      </c>
      <c r="M78">
        <v>2.63E-2</v>
      </c>
      <c r="N78">
        <v>2581</v>
      </c>
      <c r="O78">
        <v>188.10017359159406</v>
      </c>
      <c r="P78">
        <v>481.10543471581082</v>
      </c>
      <c r="Q78">
        <v>7.0197830477385301E-3</v>
      </c>
      <c r="R78">
        <v>2.5400796532053489</v>
      </c>
      <c r="S78">
        <v>0.70614481099276827</v>
      </c>
      <c r="T78">
        <v>266.37620310081189</v>
      </c>
      <c r="U78">
        <v>681.31270983840432</v>
      </c>
      <c r="V78">
        <v>74.052864190392157</v>
      </c>
      <c r="W78">
        <v>189.40564879872946</v>
      </c>
      <c r="X78">
        <v>-8.0623199999999996E-3</v>
      </c>
      <c r="Y78">
        <v>165.30399977097071</v>
      </c>
      <c r="Z78">
        <v>66.337122414543899</v>
      </c>
    </row>
    <row r="79" spans="1:26" x14ac:dyDescent="0.25">
      <c r="A79">
        <v>77</v>
      </c>
      <c r="B79">
        <v>19964</v>
      </c>
      <c r="C79">
        <v>1996</v>
      </c>
      <c r="D79">
        <v>4</v>
      </c>
      <c r="E79">
        <v>1145403227</v>
      </c>
      <c r="F79">
        <v>535618903</v>
      </c>
      <c r="G79">
        <v>54324764528</v>
      </c>
      <c r="H79">
        <v>53588981224</v>
      </c>
      <c r="I79">
        <v>48145674</v>
      </c>
      <c r="J79">
        <v>53450916762.833397</v>
      </c>
      <c r="K79">
        <v>1.14E-2</v>
      </c>
      <c r="L79">
        <v>1.47E-2</v>
      </c>
      <c r="M79">
        <v>2.6100000000000002E-2</v>
      </c>
      <c r="N79">
        <v>2510</v>
      </c>
      <c r="O79">
        <v>190.86524614339046</v>
      </c>
      <c r="P79">
        <v>493.6622865618935</v>
      </c>
      <c r="Q79">
        <v>5.0697084963546805E-3</v>
      </c>
      <c r="R79">
        <v>2.5529571166046217</v>
      </c>
      <c r="S79">
        <v>0.70972475934071511</v>
      </c>
      <c r="T79">
        <v>268.92854396215654</v>
      </c>
      <c r="U79">
        <v>695.56864131451664</v>
      </c>
      <c r="V79">
        <v>74.762417630123451</v>
      </c>
      <c r="W79">
        <v>193.36881271960172</v>
      </c>
      <c r="X79">
        <v>2.5282249999999999E-2</v>
      </c>
      <c r="Y79">
        <v>169.48325681918033</v>
      </c>
      <c r="Z79">
        <v>67.671200865721531</v>
      </c>
    </row>
    <row r="80" spans="1:26" x14ac:dyDescent="0.25">
      <c r="A80">
        <v>78</v>
      </c>
      <c r="B80">
        <v>19971</v>
      </c>
      <c r="C80">
        <v>1997</v>
      </c>
      <c r="D80">
        <v>1</v>
      </c>
      <c r="E80">
        <v>1303161557</v>
      </c>
      <c r="F80">
        <v>317296081</v>
      </c>
      <c r="G80">
        <v>61433617514</v>
      </c>
      <c r="H80">
        <v>61112712786</v>
      </c>
      <c r="I80">
        <v>114281250</v>
      </c>
      <c r="J80">
        <v>60779833015.833397</v>
      </c>
      <c r="K80">
        <v>1.6199999999999999E-2</v>
      </c>
      <c r="L80">
        <v>7.1999999999999998E-3</v>
      </c>
      <c r="M80">
        <v>2.3400000000000001E-2</v>
      </c>
      <c r="N80">
        <v>2703</v>
      </c>
      <c r="O80">
        <v>192.2394759156229</v>
      </c>
      <c r="P80">
        <v>505.21398406744186</v>
      </c>
      <c r="Q80">
        <v>8.8272383301617394E-3</v>
      </c>
      <c r="R80">
        <v>2.575492677519573</v>
      </c>
      <c r="S80">
        <v>0.7159896689402323</v>
      </c>
      <c r="T80">
        <v>268.49476222214906</v>
      </c>
      <c r="U80">
        <v>705.61630423415363</v>
      </c>
      <c r="V80">
        <v>74.641825850876231</v>
      </c>
      <c r="W80">
        <v>196.16207356256498</v>
      </c>
      <c r="X80">
        <v>8.2673999999999994E-3</v>
      </c>
      <c r="Y80">
        <v>170.88444269660724</v>
      </c>
      <c r="Z80">
        <v>67.633647426784435</v>
      </c>
    </row>
    <row r="81" spans="1:26" x14ac:dyDescent="0.25">
      <c r="A81">
        <v>79</v>
      </c>
      <c r="B81">
        <v>19972</v>
      </c>
      <c r="C81">
        <v>1997</v>
      </c>
      <c r="D81">
        <v>2</v>
      </c>
      <c r="E81">
        <v>1434762953</v>
      </c>
      <c r="F81">
        <v>350853672</v>
      </c>
      <c r="G81">
        <v>65274873811</v>
      </c>
      <c r="H81">
        <v>64610072785</v>
      </c>
      <c r="I81">
        <v>65106673</v>
      </c>
      <c r="J81">
        <v>64274691966.833298</v>
      </c>
      <c r="K81">
        <v>1.6899999999999998E-2</v>
      </c>
      <c r="L81">
        <v>1.14E-2</v>
      </c>
      <c r="M81">
        <v>2.8199999999999999E-2</v>
      </c>
      <c r="N81">
        <v>2824</v>
      </c>
      <c r="O81">
        <v>194.43100594106102</v>
      </c>
      <c r="P81">
        <v>519.46101841814368</v>
      </c>
      <c r="Q81">
        <v>1.87499999735663E-3</v>
      </c>
      <c r="R81">
        <v>2.5803217262831142</v>
      </c>
      <c r="S81">
        <v>0.71733214956760261</v>
      </c>
      <c r="T81">
        <v>271.04738865846343</v>
      </c>
      <c r="U81">
        <v>724.15688984700773</v>
      </c>
      <c r="V81">
        <v>75.351458680749005</v>
      </c>
      <c r="W81">
        <v>201.31637583287477</v>
      </c>
      <c r="X81">
        <v>3.0638100000000001E-2</v>
      </c>
      <c r="Y81">
        <v>176.12001734039015</v>
      </c>
      <c r="Z81">
        <v>69.575360080044817</v>
      </c>
    </row>
    <row r="82" spans="1:26" x14ac:dyDescent="0.25">
      <c r="A82">
        <v>80</v>
      </c>
      <c r="B82">
        <v>19973</v>
      </c>
      <c r="C82">
        <v>1997</v>
      </c>
      <c r="D82">
        <v>3</v>
      </c>
      <c r="E82">
        <v>1355142867</v>
      </c>
      <c r="F82">
        <v>323823546</v>
      </c>
      <c r="G82">
        <v>62953524129</v>
      </c>
      <c r="H82">
        <v>61945115351</v>
      </c>
      <c r="I82">
        <v>45603470</v>
      </c>
      <c r="J82">
        <v>61632511100.000099</v>
      </c>
      <c r="K82">
        <v>1.67E-2</v>
      </c>
      <c r="L82">
        <v>1.7100000000000001E-2</v>
      </c>
      <c r="M82">
        <v>3.3799999999999997E-2</v>
      </c>
      <c r="N82">
        <v>2732</v>
      </c>
      <c r="O82">
        <v>197.75577614265313</v>
      </c>
      <c r="P82">
        <v>537.01880084067693</v>
      </c>
      <c r="Q82">
        <v>5.6144728695395295E-3</v>
      </c>
      <c r="R82">
        <v>2.594808872610014</v>
      </c>
      <c r="S82">
        <v>0.72135959145979833</v>
      </c>
      <c r="T82">
        <v>274.14312983966767</v>
      </c>
      <c r="U82">
        <v>744.45367774749445</v>
      </c>
      <c r="V82">
        <v>76.212077980039638</v>
      </c>
      <c r="W82">
        <v>206.95890418337879</v>
      </c>
      <c r="X82">
        <v>-5.7315300000000003E-3</v>
      </c>
      <c r="Y82">
        <v>175.11058017740316</v>
      </c>
      <c r="Z82">
        <v>68.790365177510395</v>
      </c>
    </row>
    <row r="83" spans="1:26" x14ac:dyDescent="0.25">
      <c r="A83">
        <v>81</v>
      </c>
      <c r="B83">
        <v>19974</v>
      </c>
      <c r="C83">
        <v>1997</v>
      </c>
      <c r="D83">
        <v>4</v>
      </c>
      <c r="E83">
        <v>1403787338</v>
      </c>
      <c r="F83">
        <v>452867676</v>
      </c>
      <c r="G83">
        <v>65729654384</v>
      </c>
      <c r="H83">
        <v>63768507960</v>
      </c>
      <c r="I83">
        <v>75583158</v>
      </c>
      <c r="J83">
        <v>63489221106.333199</v>
      </c>
      <c r="K83">
        <v>1.4999999999999999E-2</v>
      </c>
      <c r="L83">
        <v>3.2099999999999997E-2</v>
      </c>
      <c r="M83">
        <v>4.7100000000000003E-2</v>
      </c>
      <c r="N83">
        <v>2664</v>
      </c>
      <c r="O83">
        <v>204.1037365568323</v>
      </c>
      <c r="P83">
        <v>562.31238636027274</v>
      </c>
      <c r="Q83">
        <v>6.2034749061545802E-4</v>
      </c>
      <c r="R83">
        <v>2.5964185557827646</v>
      </c>
      <c r="S83">
        <v>0.72180708507219182</v>
      </c>
      <c r="T83">
        <v>282.76771006815318</v>
      </c>
      <c r="U83">
        <v>779.03417407441054</v>
      </c>
      <c r="V83">
        <v>78.609720340447737</v>
      </c>
      <c r="W83">
        <v>216.57231847611246</v>
      </c>
      <c r="X83">
        <v>3.8551710000000003E-2</v>
      </c>
      <c r="Y83">
        <v>181.86139248233414</v>
      </c>
      <c r="Z83">
        <v>71.398059779408896</v>
      </c>
    </row>
    <row r="84" spans="1:26" x14ac:dyDescent="0.25">
      <c r="A84">
        <v>82</v>
      </c>
      <c r="B84">
        <v>19981</v>
      </c>
      <c r="C84">
        <v>1998</v>
      </c>
      <c r="D84">
        <v>1</v>
      </c>
      <c r="E84">
        <v>1404062970</v>
      </c>
      <c r="F84">
        <v>305335452</v>
      </c>
      <c r="G84">
        <v>65668706435</v>
      </c>
      <c r="H84">
        <v>64232282616</v>
      </c>
      <c r="I84">
        <v>108373489</v>
      </c>
      <c r="J84">
        <v>63862742607.5</v>
      </c>
      <c r="K84">
        <v>1.72E-2</v>
      </c>
      <c r="L84">
        <v>2.4199999999999999E-2</v>
      </c>
      <c r="M84">
        <v>4.1399999999999999E-2</v>
      </c>
      <c r="N84">
        <v>2528</v>
      </c>
      <c r="O84">
        <v>209.04304698150764</v>
      </c>
      <c r="P84">
        <v>585.59211915558808</v>
      </c>
      <c r="Q84">
        <v>5.5796755316723703E-3</v>
      </c>
      <c r="R84">
        <v>2.6109057288684459</v>
      </c>
      <c r="S84">
        <v>0.72583453440335688</v>
      </c>
      <c r="T84">
        <v>288.0037213348399</v>
      </c>
      <c r="U84">
        <v>806.78459263026184</v>
      </c>
      <c r="V84">
        <v>80.06533697105408</v>
      </c>
      <c r="W84">
        <v>224.28696397605327</v>
      </c>
      <c r="X84">
        <v>2.5241650000000001E-2</v>
      </c>
      <c r="Y84">
        <v>186.45187409988583</v>
      </c>
      <c r="Z84">
        <v>72.794097172197908</v>
      </c>
    </row>
    <row r="85" spans="1:26" x14ac:dyDescent="0.25">
      <c r="A85">
        <v>83</v>
      </c>
      <c r="B85">
        <v>19982</v>
      </c>
      <c r="C85">
        <v>1998</v>
      </c>
      <c r="D85">
        <v>2</v>
      </c>
      <c r="E85">
        <v>1376129612</v>
      </c>
      <c r="F85">
        <v>412710587</v>
      </c>
      <c r="G85">
        <v>66958490268</v>
      </c>
      <c r="H85">
        <v>65279188851</v>
      </c>
      <c r="I85">
        <v>81730150</v>
      </c>
      <c r="J85">
        <v>64985969198.833199</v>
      </c>
      <c r="K85">
        <v>1.4800000000000001E-2</v>
      </c>
      <c r="L85">
        <v>2.7099999999999999E-2</v>
      </c>
      <c r="M85">
        <v>4.19E-2</v>
      </c>
      <c r="N85">
        <v>2548</v>
      </c>
      <c r="O85">
        <v>214.70811355470647</v>
      </c>
      <c r="P85">
        <v>610.12842894820722</v>
      </c>
      <c r="Q85">
        <v>4.9321789704914699E-3</v>
      </c>
      <c r="R85">
        <v>2.6237831831983067</v>
      </c>
      <c r="S85">
        <v>0.72941448022999755</v>
      </c>
      <c r="T85">
        <v>294.35680175557405</v>
      </c>
      <c r="U85">
        <v>836.46328045999678</v>
      </c>
      <c r="V85">
        <v>81.8314999995481</v>
      </c>
      <c r="W85">
        <v>232.53767035905787</v>
      </c>
      <c r="X85">
        <v>-1.9238729999999999E-2</v>
      </c>
      <c r="Y85">
        <v>182.86477683608413</v>
      </c>
      <c r="Z85">
        <v>71.043233250076483</v>
      </c>
    </row>
    <row r="86" spans="1:26" x14ac:dyDescent="0.25">
      <c r="A86">
        <v>84</v>
      </c>
      <c r="B86">
        <v>19983</v>
      </c>
      <c r="C86">
        <v>1998</v>
      </c>
      <c r="D86">
        <v>3</v>
      </c>
      <c r="E86">
        <v>1382002458</v>
      </c>
      <c r="F86">
        <v>462839476</v>
      </c>
      <c r="G86">
        <v>67196898104</v>
      </c>
      <c r="H86">
        <v>65934369404</v>
      </c>
      <c r="I86">
        <v>90622586</v>
      </c>
      <c r="J86">
        <v>65659810362.999901</v>
      </c>
      <c r="K86">
        <v>1.4E-2</v>
      </c>
      <c r="L86">
        <v>2.06E-2</v>
      </c>
      <c r="M86">
        <v>3.4599999999999999E-2</v>
      </c>
      <c r="N86">
        <v>2518</v>
      </c>
      <c r="O86">
        <v>219.1311006939334</v>
      </c>
      <c r="P86">
        <v>631.23887258981517</v>
      </c>
      <c r="Q86">
        <v>3.6809773154398099E-3</v>
      </c>
      <c r="R86">
        <v>2.6334412695762923</v>
      </c>
      <c r="S86">
        <v>0.73209943838527747</v>
      </c>
      <c r="T86">
        <v>299.31876628296584</v>
      </c>
      <c r="U86">
        <v>862.23105700241911</v>
      </c>
      <c r="V86">
        <v>83.210931348847055</v>
      </c>
      <c r="W86">
        <v>239.70113929724306</v>
      </c>
      <c r="X86">
        <v>1.3344379999999999E-2</v>
      </c>
      <c r="Y86">
        <v>185.30499390680004</v>
      </c>
      <c r="Z86">
        <v>71.727234826697838</v>
      </c>
    </row>
    <row r="87" spans="1:26" x14ac:dyDescent="0.25">
      <c r="A87">
        <v>85</v>
      </c>
      <c r="B87">
        <v>19984</v>
      </c>
      <c r="C87">
        <v>1998</v>
      </c>
      <c r="D87">
        <v>4</v>
      </c>
      <c r="E87">
        <v>1356387029</v>
      </c>
      <c r="F87">
        <v>530144475</v>
      </c>
      <c r="G87">
        <v>66704284337</v>
      </c>
      <c r="H87">
        <v>65255988220</v>
      </c>
      <c r="I87">
        <v>36782655</v>
      </c>
      <c r="J87">
        <v>65050540120.333397</v>
      </c>
      <c r="K87">
        <v>1.2699999999999999E-2</v>
      </c>
      <c r="L87">
        <v>2.2800000000000001E-2</v>
      </c>
      <c r="M87">
        <v>3.5499999999999997E-2</v>
      </c>
      <c r="N87">
        <v>2552</v>
      </c>
      <c r="O87">
        <v>224.12728978975508</v>
      </c>
      <c r="P87">
        <v>653.64785256675361</v>
      </c>
      <c r="Q87">
        <v>1.8337391428977501E-3</v>
      </c>
      <c r="R87">
        <v>2.6382703139128365</v>
      </c>
      <c r="S87">
        <v>0.73344191778193801</v>
      </c>
      <c r="T87">
        <v>305.58287487515963</v>
      </c>
      <c r="U87">
        <v>891.20602016244698</v>
      </c>
      <c r="V87">
        <v>84.952360115575289</v>
      </c>
      <c r="W87">
        <v>247.75620948307008</v>
      </c>
      <c r="X87">
        <v>1.647467E-2</v>
      </c>
      <c r="Y87">
        <v>188.35783253076659</v>
      </c>
      <c r="Z87">
        <v>72.775466129595728</v>
      </c>
    </row>
    <row r="88" spans="1:26" x14ac:dyDescent="0.25">
      <c r="A88">
        <v>86</v>
      </c>
      <c r="B88">
        <v>19991</v>
      </c>
      <c r="C88">
        <v>1999</v>
      </c>
      <c r="D88">
        <v>1</v>
      </c>
      <c r="E88">
        <v>1411228022</v>
      </c>
      <c r="F88">
        <v>365872604</v>
      </c>
      <c r="G88">
        <v>70629824837</v>
      </c>
      <c r="H88">
        <v>69917107307</v>
      </c>
      <c r="I88">
        <v>46687011</v>
      </c>
      <c r="J88">
        <v>69606290762.833405</v>
      </c>
      <c r="K88">
        <v>1.4999999999999999E-2</v>
      </c>
      <c r="L88">
        <v>1.09E-2</v>
      </c>
      <c r="M88">
        <v>2.5899999999999999E-2</v>
      </c>
      <c r="N88">
        <v>2539</v>
      </c>
      <c r="O88">
        <v>226.57027724846338</v>
      </c>
      <c r="P88">
        <v>670.57733194823254</v>
      </c>
      <c r="Q88">
        <v>6.7114077578978E-3</v>
      </c>
      <c r="R88">
        <v>2.6559768217650626</v>
      </c>
      <c r="S88">
        <v>0.73836434555890718</v>
      </c>
      <c r="T88">
        <v>306.8543038558563</v>
      </c>
      <c r="U88">
        <v>908.19300252186065</v>
      </c>
      <c r="V88">
        <v>85.305818707368587</v>
      </c>
      <c r="W88">
        <v>252.47860841744551</v>
      </c>
      <c r="X88">
        <v>-4.9181199999999998E-3</v>
      </c>
      <c r="Y88">
        <v>187.43146610744037</v>
      </c>
      <c r="Z88">
        <v>71.934764120136009</v>
      </c>
    </row>
    <row r="89" spans="1:26" x14ac:dyDescent="0.25">
      <c r="A89">
        <v>87</v>
      </c>
      <c r="B89">
        <v>19992</v>
      </c>
      <c r="C89">
        <v>1999</v>
      </c>
      <c r="D89">
        <v>2</v>
      </c>
      <c r="E89">
        <v>1556021480</v>
      </c>
      <c r="F89">
        <v>351171328</v>
      </c>
      <c r="G89">
        <v>75551789502</v>
      </c>
      <c r="H89">
        <v>74880581652</v>
      </c>
      <c r="I89">
        <v>77274444</v>
      </c>
      <c r="J89">
        <v>74498856267.333298</v>
      </c>
      <c r="K89">
        <v>1.6199999999999999E-2</v>
      </c>
      <c r="L89">
        <v>0.01</v>
      </c>
      <c r="M89">
        <v>2.6200000000000001E-2</v>
      </c>
      <c r="N89">
        <v>2603</v>
      </c>
      <c r="O89">
        <v>228.83598002094803</v>
      </c>
      <c r="P89">
        <v>688.14645804527629</v>
      </c>
      <c r="Q89">
        <v>7.2727299999999391E-3</v>
      </c>
      <c r="R89">
        <v>2.675293024076018</v>
      </c>
      <c r="S89">
        <v>0.74373427008578374</v>
      </c>
      <c r="T89">
        <v>307.68513597545217</v>
      </c>
      <c r="U89">
        <v>925.25850390880089</v>
      </c>
      <c r="V89">
        <v>85.536790909093995</v>
      </c>
      <c r="W89">
        <v>257.22283572392814</v>
      </c>
      <c r="X89">
        <v>4.8876929999999999E-2</v>
      </c>
      <c r="Y89">
        <v>196.5925407561711</v>
      </c>
      <c r="Z89">
        <v>74.905943845618069</v>
      </c>
    </row>
    <row r="90" spans="1:26" x14ac:dyDescent="0.25">
      <c r="A90">
        <v>88</v>
      </c>
      <c r="B90">
        <v>19993</v>
      </c>
      <c r="C90">
        <v>1999</v>
      </c>
      <c r="D90">
        <v>3</v>
      </c>
      <c r="E90">
        <v>1575353031</v>
      </c>
      <c r="F90">
        <v>373368862</v>
      </c>
      <c r="G90">
        <v>79456400129</v>
      </c>
      <c r="H90">
        <v>78530276624</v>
      </c>
      <c r="I90">
        <v>66694966</v>
      </c>
      <c r="J90">
        <v>78158495895.000107</v>
      </c>
      <c r="K90">
        <v>1.54E-2</v>
      </c>
      <c r="L90">
        <v>1.2699999999999999E-2</v>
      </c>
      <c r="M90">
        <v>2.81E-2</v>
      </c>
      <c r="N90">
        <v>2640</v>
      </c>
      <c r="O90">
        <v>231.74219696721406</v>
      </c>
      <c r="P90">
        <v>707.48337351634859</v>
      </c>
      <c r="Q90">
        <v>1.02286341072987E-2</v>
      </c>
      <c r="R90">
        <v>2.7026576175491006</v>
      </c>
      <c r="S90">
        <v>0.75134165580755019</v>
      </c>
      <c r="T90">
        <v>308.4378393982895</v>
      </c>
      <c r="U90">
        <v>941.62671275817627</v>
      </c>
      <c r="V90">
        <v>85.746043251075619</v>
      </c>
      <c r="W90">
        <v>261.77321497272328</v>
      </c>
      <c r="X90">
        <v>-2.418325E-2</v>
      </c>
      <c r="Y90">
        <v>191.83829419492943</v>
      </c>
      <c r="Z90">
        <v>72.354388117007176</v>
      </c>
    </row>
    <row r="91" spans="1:26" x14ac:dyDescent="0.25">
      <c r="A91">
        <v>89</v>
      </c>
      <c r="B91">
        <v>19994</v>
      </c>
      <c r="C91">
        <v>1999</v>
      </c>
      <c r="D91">
        <v>4</v>
      </c>
      <c r="E91">
        <v>1585661670</v>
      </c>
      <c r="F91">
        <v>475896012</v>
      </c>
      <c r="G91">
        <v>80727337395</v>
      </c>
      <c r="H91">
        <v>79598912287</v>
      </c>
      <c r="I91">
        <v>50963718</v>
      </c>
      <c r="J91">
        <v>79282824544</v>
      </c>
      <c r="K91">
        <v>1.4E-2</v>
      </c>
      <c r="L91">
        <v>1.49E-2</v>
      </c>
      <c r="M91">
        <v>2.8899999999999999E-2</v>
      </c>
      <c r="N91">
        <v>2671</v>
      </c>
      <c r="O91">
        <v>235.19515570202552</v>
      </c>
      <c r="P91">
        <v>727.92964301097106</v>
      </c>
      <c r="Q91">
        <v>2.3823722943134801E-3</v>
      </c>
      <c r="R91">
        <v>2.7090963541781647</v>
      </c>
      <c r="S91">
        <v>0.75313163135190975</v>
      </c>
      <c r="T91">
        <v>312.28957317838081</v>
      </c>
      <c r="U91">
        <v>966.53707361128909</v>
      </c>
      <c r="V91">
        <v>86.816829286743754</v>
      </c>
      <c r="W91">
        <v>268.69832144888659</v>
      </c>
      <c r="X91">
        <v>1.9727729999999999E-2</v>
      </c>
      <c r="Y91">
        <v>195.62282826646756</v>
      </c>
      <c r="Z91">
        <v>73.606418059027234</v>
      </c>
    </row>
    <row r="92" spans="1:26" x14ac:dyDescent="0.25">
      <c r="A92">
        <v>90</v>
      </c>
      <c r="B92">
        <v>20001</v>
      </c>
      <c r="C92">
        <v>2000</v>
      </c>
      <c r="D92">
        <v>1</v>
      </c>
      <c r="E92">
        <v>1655465373</v>
      </c>
      <c r="F92">
        <v>393336425</v>
      </c>
      <c r="G92">
        <v>84061948073</v>
      </c>
      <c r="H92">
        <v>83401956303</v>
      </c>
      <c r="I92">
        <v>71402418</v>
      </c>
      <c r="J92">
        <v>83011101515.499893</v>
      </c>
      <c r="K92">
        <v>1.52E-2</v>
      </c>
      <c r="L92">
        <v>8.8000000000000005E-3</v>
      </c>
      <c r="M92">
        <v>2.4E-2</v>
      </c>
      <c r="N92">
        <v>2730</v>
      </c>
      <c r="O92">
        <v>237.26487307220333</v>
      </c>
      <c r="P92">
        <v>745.39995444323438</v>
      </c>
      <c r="Q92">
        <v>1.7231134850457901E-2</v>
      </c>
      <c r="R92">
        <v>2.7557771587798925</v>
      </c>
      <c r="S92">
        <v>0.7661089440518799</v>
      </c>
      <c r="T92">
        <v>309.70121797212181</v>
      </c>
      <c r="U92">
        <v>972.96861005287633</v>
      </c>
      <c r="V92">
        <v>86.097263821306683</v>
      </c>
      <c r="W92">
        <v>270.48629533356643</v>
      </c>
      <c r="X92">
        <v>1.954179E-2</v>
      </c>
      <c r="Y92">
        <v>199.44564849565691</v>
      </c>
      <c r="Z92">
        <v>73.773616096032299</v>
      </c>
    </row>
    <row r="93" spans="1:26" x14ac:dyDescent="0.25">
      <c r="A93">
        <v>91</v>
      </c>
      <c r="B93">
        <v>20002</v>
      </c>
      <c r="C93">
        <v>2000</v>
      </c>
      <c r="D93">
        <v>2</v>
      </c>
      <c r="E93">
        <v>1855714457</v>
      </c>
      <c r="F93">
        <v>535894492</v>
      </c>
      <c r="G93">
        <v>89441975659</v>
      </c>
      <c r="H93">
        <v>88137807619</v>
      </c>
      <c r="I93">
        <v>56816268</v>
      </c>
      <c r="J93">
        <v>87758775245.333298</v>
      </c>
      <c r="K93">
        <v>1.4999999999999999E-2</v>
      </c>
      <c r="L93">
        <v>1.55E-2</v>
      </c>
      <c r="M93">
        <v>3.0499999999999999E-2</v>
      </c>
      <c r="N93">
        <v>2994</v>
      </c>
      <c r="O93">
        <v>240.9424786048225</v>
      </c>
      <c r="P93">
        <v>768.13465305375303</v>
      </c>
      <c r="Q93">
        <v>7.0093378770339394E-3</v>
      </c>
      <c r="R93">
        <v>2.7750933319995932</v>
      </c>
      <c r="S93">
        <v>0.77147886049135728</v>
      </c>
      <c r="T93">
        <v>312.31248313319367</v>
      </c>
      <c r="U93">
        <v>995.66519886821743</v>
      </c>
      <c r="V93">
        <v>86.823198278240042</v>
      </c>
      <c r="W93">
        <v>276.79597085849133</v>
      </c>
      <c r="X93">
        <v>6.8223850000000003E-2</v>
      </c>
      <c r="Y93">
        <v>213.05259850177734</v>
      </c>
      <c r="Z93">
        <v>78.258198062656589</v>
      </c>
    </row>
    <row r="94" spans="1:26" x14ac:dyDescent="0.25">
      <c r="A94">
        <v>92</v>
      </c>
      <c r="B94">
        <v>20003</v>
      </c>
      <c r="C94">
        <v>2000</v>
      </c>
      <c r="D94">
        <v>3</v>
      </c>
      <c r="E94">
        <v>1957766232</v>
      </c>
      <c r="F94">
        <v>645465114</v>
      </c>
      <c r="G94">
        <v>95293367886</v>
      </c>
      <c r="H94">
        <v>93915018272</v>
      </c>
      <c r="I94">
        <v>60423385</v>
      </c>
      <c r="J94">
        <v>93554950392.499893</v>
      </c>
      <c r="K94">
        <v>1.4E-2</v>
      </c>
      <c r="L94">
        <v>1.54E-2</v>
      </c>
      <c r="M94">
        <v>2.9399999999999999E-2</v>
      </c>
      <c r="N94">
        <v>3046</v>
      </c>
      <c r="O94">
        <v>244.65299277533677</v>
      </c>
      <c r="P94">
        <v>790.71781185353348</v>
      </c>
      <c r="Q94">
        <v>7.5406043151828809E-3</v>
      </c>
      <c r="R94">
        <v>2.7960192127539045</v>
      </c>
      <c r="S94">
        <v>0.77729627731585083</v>
      </c>
      <c r="T94">
        <v>314.74869996826595</v>
      </c>
      <c r="U94">
        <v>1017.2669481758355</v>
      </c>
      <c r="V94">
        <v>87.500469116722854</v>
      </c>
      <c r="W94">
        <v>282.80127985055071</v>
      </c>
      <c r="X94">
        <v>9.9654099999999992E-3</v>
      </c>
      <c r="Y94">
        <v>215.17575499741292</v>
      </c>
      <c r="Z94">
        <v>78.446538783351258</v>
      </c>
    </row>
    <row r="95" spans="1:26" x14ac:dyDescent="0.25">
      <c r="A95">
        <v>93</v>
      </c>
      <c r="B95">
        <v>20004</v>
      </c>
      <c r="C95">
        <v>2000</v>
      </c>
      <c r="D95">
        <v>4</v>
      </c>
      <c r="E95">
        <v>1978458714</v>
      </c>
      <c r="F95">
        <v>761088503</v>
      </c>
      <c r="G95">
        <v>95778621529</v>
      </c>
      <c r="H95">
        <v>94047332138</v>
      </c>
      <c r="I95">
        <v>171150700</v>
      </c>
      <c r="J95">
        <v>93682814801.499893</v>
      </c>
      <c r="K95">
        <v>1.2999999999999999E-2</v>
      </c>
      <c r="L95">
        <v>2.0299999999999999E-2</v>
      </c>
      <c r="M95">
        <v>3.3300000000000003E-2</v>
      </c>
      <c r="N95">
        <v>3110</v>
      </c>
      <c r="O95">
        <v>249.61944852867612</v>
      </c>
      <c r="P95">
        <v>817.04871498825628</v>
      </c>
      <c r="Q95">
        <v>1.7271198978940899E-3</v>
      </c>
      <c r="R95">
        <v>2.8008482731711459</v>
      </c>
      <c r="S95">
        <v>0.77863876118296205</v>
      </c>
      <c r="T95">
        <v>320.58441086266618</v>
      </c>
      <c r="U95">
        <v>1049.329619484829</v>
      </c>
      <c r="V95">
        <v>89.122802873593258</v>
      </c>
      <c r="W95">
        <v>291.71473614427038</v>
      </c>
      <c r="X95">
        <v>2.380434E-2</v>
      </c>
      <c r="Y95">
        <v>220.29787182912807</v>
      </c>
      <c r="Z95">
        <v>80.175434276512092</v>
      </c>
    </row>
    <row r="96" spans="1:26" x14ac:dyDescent="0.25">
      <c r="A96">
        <v>94</v>
      </c>
      <c r="B96">
        <v>20011</v>
      </c>
      <c r="C96">
        <v>2001</v>
      </c>
      <c r="D96">
        <v>1</v>
      </c>
      <c r="E96">
        <v>2123176578</v>
      </c>
      <c r="F96">
        <v>414662956</v>
      </c>
      <c r="G96">
        <v>101754974030</v>
      </c>
      <c r="H96">
        <v>101253310309</v>
      </c>
      <c r="I96">
        <v>166379425</v>
      </c>
      <c r="J96">
        <v>100669726548.5</v>
      </c>
      <c r="K96">
        <v>1.7000000000000001E-2</v>
      </c>
      <c r="L96">
        <v>6.6E-3</v>
      </c>
      <c r="M96">
        <v>2.3599999999999999E-2</v>
      </c>
      <c r="N96">
        <v>3133</v>
      </c>
      <c r="O96">
        <v>251.26693688896538</v>
      </c>
      <c r="P96">
        <v>836.33106466197921</v>
      </c>
      <c r="Q96">
        <v>1.26436806480556E-2</v>
      </c>
      <c r="R96">
        <v>2.83626130428078</v>
      </c>
      <c r="S96">
        <v>0.78848362101955705</v>
      </c>
      <c r="T96">
        <v>318.67109244965928</v>
      </c>
      <c r="U96">
        <v>1060.6828631145852</v>
      </c>
      <c r="V96">
        <v>88.590898345553441</v>
      </c>
      <c r="W96">
        <v>294.87094979566996</v>
      </c>
      <c r="X96">
        <v>2.8296249999999998E-2</v>
      </c>
      <c r="Y96">
        <v>226.53147548487303</v>
      </c>
      <c r="Z96">
        <v>81.414716730269404</v>
      </c>
    </row>
    <row r="97" spans="1:26" x14ac:dyDescent="0.25">
      <c r="A97">
        <v>95</v>
      </c>
      <c r="B97">
        <v>20012</v>
      </c>
      <c r="C97">
        <v>2001</v>
      </c>
      <c r="D97">
        <v>2</v>
      </c>
      <c r="E97">
        <v>2281708797</v>
      </c>
      <c r="F97">
        <v>622326384</v>
      </c>
      <c r="G97">
        <v>108156638214</v>
      </c>
      <c r="H97">
        <v>107251427020</v>
      </c>
      <c r="I97">
        <v>76470381</v>
      </c>
      <c r="J97">
        <v>106763785422.5</v>
      </c>
      <c r="K97">
        <v>1.55E-2</v>
      </c>
      <c r="L97">
        <v>9.1999999999999998E-3</v>
      </c>
      <c r="M97">
        <v>2.47E-2</v>
      </c>
      <c r="N97">
        <v>3301</v>
      </c>
      <c r="O97">
        <v>253.57859270834388</v>
      </c>
      <c r="P97">
        <v>856.98844195913</v>
      </c>
      <c r="Q97">
        <v>1.02156682136145E-2</v>
      </c>
      <c r="R97">
        <v>2.865235608732426</v>
      </c>
      <c r="S97">
        <v>0.79653850808376225</v>
      </c>
      <c r="T97">
        <v>318.35070135953566</v>
      </c>
      <c r="U97">
        <v>1075.8907865242982</v>
      </c>
      <c r="V97">
        <v>88.501829286048306</v>
      </c>
      <c r="W97">
        <v>299.09876847379394</v>
      </c>
      <c r="X97">
        <v>1.1354690000000001E-2</v>
      </c>
      <c r="Y97">
        <v>229.10367016424638</v>
      </c>
      <c r="Z97">
        <v>81.506512115161996</v>
      </c>
    </row>
    <row r="98" spans="1:26" x14ac:dyDescent="0.25">
      <c r="A98">
        <v>96</v>
      </c>
      <c r="B98">
        <v>20013</v>
      </c>
      <c r="C98">
        <v>2001</v>
      </c>
      <c r="D98">
        <v>3</v>
      </c>
      <c r="E98">
        <v>2220266944</v>
      </c>
      <c r="F98">
        <v>684490996</v>
      </c>
      <c r="G98">
        <v>106786737036</v>
      </c>
      <c r="H98">
        <v>106697092582</v>
      </c>
      <c r="I98">
        <v>70264402</v>
      </c>
      <c r="J98">
        <v>106264116897.66701</v>
      </c>
      <c r="K98">
        <v>1.4500000000000001E-2</v>
      </c>
      <c r="L98">
        <v>1.5E-3</v>
      </c>
      <c r="M98">
        <v>1.6E-2</v>
      </c>
      <c r="N98">
        <v>3393</v>
      </c>
      <c r="O98">
        <v>253.95896059740642</v>
      </c>
      <c r="P98">
        <v>870.70025703047611</v>
      </c>
      <c r="Q98">
        <v>1.6853897697104399E-3</v>
      </c>
      <c r="R98">
        <v>2.8700646475151936</v>
      </c>
      <c r="S98">
        <v>0.79788098593646706</v>
      </c>
      <c r="T98">
        <v>318.29178169891674</v>
      </c>
      <c r="U98">
        <v>1091.2658308413525</v>
      </c>
      <c r="V98">
        <v>88.485449558523229</v>
      </c>
      <c r="W98">
        <v>303.37304693965666</v>
      </c>
      <c r="X98">
        <v>-1.562121E-2</v>
      </c>
      <c r="Y98">
        <v>225.52479362083994</v>
      </c>
      <c r="Z98">
        <v>80.098284943029171</v>
      </c>
    </row>
    <row r="99" spans="1:26" x14ac:dyDescent="0.25">
      <c r="A99">
        <v>97</v>
      </c>
      <c r="B99">
        <v>20014</v>
      </c>
      <c r="C99">
        <v>2001</v>
      </c>
      <c r="D99">
        <v>4</v>
      </c>
      <c r="E99">
        <v>2320672506</v>
      </c>
      <c r="F99">
        <v>662687752</v>
      </c>
      <c r="G99">
        <v>111571337846</v>
      </c>
      <c r="H99">
        <v>112569884048</v>
      </c>
      <c r="I99">
        <v>91821407</v>
      </c>
      <c r="J99">
        <v>112081759718.5</v>
      </c>
      <c r="K99">
        <v>1.4800000000000001E-2</v>
      </c>
      <c r="L99">
        <v>-8.0999999999999996E-3</v>
      </c>
      <c r="M99">
        <v>6.7000000000000002E-3</v>
      </c>
      <c r="N99">
        <v>3542</v>
      </c>
      <c r="O99">
        <v>251.90189301656741</v>
      </c>
      <c r="P99">
        <v>876.53394875258027</v>
      </c>
      <c r="Q99">
        <v>-8.9736512842356602E-3</v>
      </c>
      <c r="R99">
        <v>2.8443096882051795</v>
      </c>
      <c r="S99">
        <v>0.7907210802023511</v>
      </c>
      <c r="T99">
        <v>318.57237567525573</v>
      </c>
      <c r="U99">
        <v>1108.5248271467217</v>
      </c>
      <c r="V99">
        <v>88.56345497860427</v>
      </c>
      <c r="W99">
        <v>308.17106603665644</v>
      </c>
      <c r="X99">
        <v>-9.6418900000000002E-3</v>
      </c>
      <c r="Y99">
        <v>223.35030836847508</v>
      </c>
      <c r="Z99">
        <v>80.044275506110949</v>
      </c>
    </row>
    <row r="100" spans="1:26" x14ac:dyDescent="0.25">
      <c r="A100">
        <v>98</v>
      </c>
      <c r="B100">
        <v>20021</v>
      </c>
      <c r="C100">
        <v>2002</v>
      </c>
      <c r="D100">
        <v>1</v>
      </c>
      <c r="E100">
        <v>2384836201</v>
      </c>
      <c r="F100">
        <v>348278859</v>
      </c>
      <c r="G100">
        <v>114778103762</v>
      </c>
      <c r="H100">
        <v>115241422101</v>
      </c>
      <c r="I100">
        <v>157857332</v>
      </c>
      <c r="J100">
        <v>114541687464.16701</v>
      </c>
      <c r="K100">
        <v>1.78E-2</v>
      </c>
      <c r="L100">
        <v>-2.7000000000000001E-3</v>
      </c>
      <c r="M100">
        <v>1.5100000000000001E-2</v>
      </c>
      <c r="N100">
        <v>3580</v>
      </c>
      <c r="O100">
        <v>251.22175790542266</v>
      </c>
      <c r="P100">
        <v>889.76961137874412</v>
      </c>
      <c r="Q100">
        <v>1.1884550115097901E-2</v>
      </c>
      <c r="R100">
        <v>2.8781130292375123</v>
      </c>
      <c r="S100">
        <v>0.80011844450708036</v>
      </c>
      <c r="T100">
        <v>313.98071076862868</v>
      </c>
      <c r="U100">
        <v>1112.04736934529</v>
      </c>
      <c r="V100">
        <v>87.286967312738867</v>
      </c>
      <c r="W100">
        <v>309.15033646696884</v>
      </c>
      <c r="X100">
        <v>5.3138300000000003E-3</v>
      </c>
      <c r="Y100">
        <v>224.53715393759273</v>
      </c>
      <c r="Z100">
        <v>79.524504222809284</v>
      </c>
    </row>
    <row r="101" spans="1:26" x14ac:dyDescent="0.25">
      <c r="A101">
        <v>99</v>
      </c>
      <c r="B101">
        <v>20022</v>
      </c>
      <c r="C101">
        <v>2002</v>
      </c>
      <c r="D101">
        <v>2</v>
      </c>
      <c r="E101">
        <v>2518762977</v>
      </c>
      <c r="F101">
        <v>512595522</v>
      </c>
      <c r="G101">
        <v>120997195657</v>
      </c>
      <c r="H101">
        <v>121291698856</v>
      </c>
      <c r="I101">
        <v>231374957</v>
      </c>
      <c r="J101">
        <v>120592721479.5</v>
      </c>
      <c r="K101">
        <v>1.66E-2</v>
      </c>
      <c r="L101">
        <v>-5.0000000000000001E-4</v>
      </c>
      <c r="M101">
        <v>1.61E-2</v>
      </c>
      <c r="N101">
        <v>3824</v>
      </c>
      <c r="O101">
        <v>251.09614702646996</v>
      </c>
      <c r="P101">
        <v>904.09490212194191</v>
      </c>
      <c r="Q101">
        <v>6.1521205698229393E-3</v>
      </c>
      <c r="R101">
        <v>2.8958195276069598</v>
      </c>
      <c r="S101">
        <v>0.80504086964782706</v>
      </c>
      <c r="T101">
        <v>311.90484420538104</v>
      </c>
      <c r="U101">
        <v>1123.0422407218246</v>
      </c>
      <c r="V101">
        <v>86.709874228236217</v>
      </c>
      <c r="W101">
        <v>312.20692225563704</v>
      </c>
      <c r="X101">
        <v>-6.8478300000000001E-3</v>
      </c>
      <c r="Y101">
        <v>222.99956167874427</v>
      </c>
      <c r="Z101">
        <v>78.497010861864311</v>
      </c>
    </row>
    <row r="102" spans="1:26" x14ac:dyDescent="0.25">
      <c r="A102">
        <v>100</v>
      </c>
      <c r="B102">
        <v>20023</v>
      </c>
      <c r="C102">
        <v>2002</v>
      </c>
      <c r="D102">
        <v>3</v>
      </c>
      <c r="E102">
        <v>2470442476</v>
      </c>
      <c r="F102">
        <v>479451786</v>
      </c>
      <c r="G102">
        <v>121668698382</v>
      </c>
      <c r="H102">
        <v>122016868634</v>
      </c>
      <c r="I102">
        <v>525372334</v>
      </c>
      <c r="J102">
        <v>121170427534.66701</v>
      </c>
      <c r="K102">
        <v>1.6400000000000001E-2</v>
      </c>
      <c r="L102">
        <v>1.5E-3</v>
      </c>
      <c r="M102">
        <v>1.7899999999999999E-2</v>
      </c>
      <c r="N102">
        <v>3890</v>
      </c>
      <c r="O102">
        <v>251.4727912470097</v>
      </c>
      <c r="P102">
        <v>920.27820086992472</v>
      </c>
      <c r="Q102">
        <v>6.1145065168648404E-3</v>
      </c>
      <c r="R102">
        <v>2.913526034980177</v>
      </c>
      <c r="S102">
        <v>0.80996329729163119</v>
      </c>
      <c r="T102">
        <v>310.47430431463823</v>
      </c>
      <c r="U102">
        <v>1136.1974103606501</v>
      </c>
      <c r="V102">
        <v>86.312182636363715</v>
      </c>
      <c r="W102">
        <v>315.86407322980585</v>
      </c>
      <c r="X102">
        <v>-1.8080579999999999E-2</v>
      </c>
      <c r="Y102">
        <v>218.9676002638468</v>
      </c>
      <c r="Z102">
        <v>76.609311244359347</v>
      </c>
    </row>
    <row r="103" spans="1:26" x14ac:dyDescent="0.25">
      <c r="A103">
        <v>101</v>
      </c>
      <c r="B103">
        <v>20024</v>
      </c>
      <c r="C103">
        <v>2002</v>
      </c>
      <c r="D103">
        <v>4</v>
      </c>
      <c r="E103">
        <v>2376632520</v>
      </c>
      <c r="F103">
        <v>810603319</v>
      </c>
      <c r="G103">
        <v>121965061509</v>
      </c>
      <c r="H103">
        <v>121910857627</v>
      </c>
      <c r="I103">
        <v>406822527</v>
      </c>
      <c r="J103">
        <v>121320537183</v>
      </c>
      <c r="K103">
        <v>1.29E-2</v>
      </c>
      <c r="L103">
        <v>3.8E-3</v>
      </c>
      <c r="M103">
        <v>1.67E-2</v>
      </c>
      <c r="N103">
        <v>3832</v>
      </c>
      <c r="O103">
        <v>252.42838785374835</v>
      </c>
      <c r="P103">
        <v>935.64684682445238</v>
      </c>
      <c r="Q103">
        <v>-5.5248683742337103E-4</v>
      </c>
      <c r="R103">
        <v>2.91191635019536</v>
      </c>
      <c r="S103">
        <v>0.80951580323108152</v>
      </c>
      <c r="T103">
        <v>311.82638664521664</v>
      </c>
      <c r="U103">
        <v>1155.8104771888757</v>
      </c>
      <c r="V103">
        <v>86.688062944120247</v>
      </c>
      <c r="W103">
        <v>321.31652640422851</v>
      </c>
      <c r="X103">
        <v>-2.2460129999999998E-2</v>
      </c>
      <c r="Y103">
        <v>214.04955949613276</v>
      </c>
      <c r="Z103">
        <v>74.930054023175799</v>
      </c>
    </row>
    <row r="104" spans="1:26" x14ac:dyDescent="0.25">
      <c r="A104">
        <v>102</v>
      </c>
      <c r="B104">
        <v>20031</v>
      </c>
      <c r="C104">
        <v>2003</v>
      </c>
      <c r="D104">
        <v>1</v>
      </c>
      <c r="E104">
        <v>2427503850</v>
      </c>
      <c r="F104">
        <v>537837610</v>
      </c>
      <c r="G104">
        <v>124344040544</v>
      </c>
      <c r="H104">
        <v>124780285468</v>
      </c>
      <c r="I104">
        <v>879006333</v>
      </c>
      <c r="J104">
        <v>123800533156.5</v>
      </c>
      <c r="K104">
        <v>1.5299999999999999E-2</v>
      </c>
      <c r="L104">
        <v>3.5999999999999999E-3</v>
      </c>
      <c r="M104">
        <v>1.8800000000000001E-2</v>
      </c>
      <c r="N104">
        <v>3847</v>
      </c>
      <c r="O104">
        <v>253.33713005002184</v>
      </c>
      <c r="P104">
        <v>953.23700754475203</v>
      </c>
      <c r="Q104">
        <v>1.8242125616272298E-2</v>
      </c>
      <c r="R104">
        <v>2.9650358940397012</v>
      </c>
      <c r="S104">
        <v>0.82428309220198048</v>
      </c>
      <c r="T104">
        <v>307.34238327424612</v>
      </c>
      <c r="U104">
        <v>1156.4437225059239</v>
      </c>
      <c r="V104">
        <v>85.441505298225465</v>
      </c>
      <c r="W104">
        <v>321.49256926735478</v>
      </c>
      <c r="X104">
        <v>-6.7197200000000002E-3</v>
      </c>
      <c r="Y104">
        <v>212.61120639019541</v>
      </c>
      <c r="Z104">
        <v>73.093170247213919</v>
      </c>
    </row>
    <row r="105" spans="1:26" x14ac:dyDescent="0.25">
      <c r="A105">
        <v>103</v>
      </c>
      <c r="B105">
        <v>20032</v>
      </c>
      <c r="C105">
        <v>2003</v>
      </c>
      <c r="D105">
        <v>2</v>
      </c>
      <c r="E105">
        <v>2515451264</v>
      </c>
      <c r="F105">
        <v>637690713</v>
      </c>
      <c r="G105">
        <v>127224789134</v>
      </c>
      <c r="H105">
        <v>129161478600</v>
      </c>
      <c r="I105">
        <v>2715085103</v>
      </c>
      <c r="J105">
        <v>127284297650.33299</v>
      </c>
      <c r="K105">
        <v>1.4800000000000001E-2</v>
      </c>
      <c r="L105">
        <v>6.1000000000000004E-3</v>
      </c>
      <c r="M105">
        <v>2.0899999999999998E-2</v>
      </c>
      <c r="N105">
        <v>3967</v>
      </c>
      <c r="O105">
        <v>254.88248654332696</v>
      </c>
      <c r="P105">
        <v>973.15966100243725</v>
      </c>
      <c r="Q105">
        <v>-2.7144375053332797E-3</v>
      </c>
      <c r="R105">
        <v>2.9569874894042605</v>
      </c>
      <c r="S105">
        <v>0.82204562726149533</v>
      </c>
      <c r="T105">
        <v>310.05880706698053</v>
      </c>
      <c r="U105">
        <v>1183.826820226941</v>
      </c>
      <c r="V105">
        <v>86.196673965190726</v>
      </c>
      <c r="W105">
        <v>329.10509918947878</v>
      </c>
      <c r="X105">
        <v>-4.9787E-3</v>
      </c>
      <c r="Y105">
        <v>211.55267897694054</v>
      </c>
      <c r="Z105">
        <v>72.927217655267185</v>
      </c>
    </row>
    <row r="106" spans="1:26" x14ac:dyDescent="0.25">
      <c r="A106">
        <v>104</v>
      </c>
      <c r="B106">
        <v>20033</v>
      </c>
      <c r="C106">
        <v>2003</v>
      </c>
      <c r="D106">
        <v>3</v>
      </c>
      <c r="E106">
        <v>2459270883</v>
      </c>
      <c r="F106">
        <v>554947420</v>
      </c>
      <c r="G106">
        <v>128543223862</v>
      </c>
      <c r="H106">
        <v>131682300434</v>
      </c>
      <c r="I106">
        <v>3786315078</v>
      </c>
      <c r="J106">
        <v>129246859644</v>
      </c>
      <c r="K106">
        <v>1.47E-2</v>
      </c>
      <c r="L106">
        <v>5.0000000000000001E-3</v>
      </c>
      <c r="M106">
        <v>1.9699999999999999E-2</v>
      </c>
      <c r="N106">
        <v>3976</v>
      </c>
      <c r="O106">
        <v>256.15689897604358</v>
      </c>
      <c r="P106">
        <v>992.33090632418532</v>
      </c>
      <c r="Q106">
        <v>8.1654881924879599E-3</v>
      </c>
      <c r="R106">
        <v>2.9811327358343256</v>
      </c>
      <c r="S106">
        <v>0.82875803112458546</v>
      </c>
      <c r="T106">
        <v>309.08526898792252</v>
      </c>
      <c r="U106">
        <v>1197.3710890953771</v>
      </c>
      <c r="V106">
        <v>85.926029356875731</v>
      </c>
      <c r="W106">
        <v>332.87042015808225</v>
      </c>
      <c r="X106">
        <v>-2.465707E-2</v>
      </c>
      <c r="Y106">
        <v>206.3364097627186</v>
      </c>
      <c r="Z106">
        <v>70.552946889861644</v>
      </c>
    </row>
    <row r="107" spans="1:26" x14ac:dyDescent="0.25">
      <c r="A107">
        <v>105</v>
      </c>
      <c r="B107">
        <v>20034</v>
      </c>
      <c r="C107">
        <v>2003</v>
      </c>
      <c r="D107">
        <v>4</v>
      </c>
      <c r="E107">
        <v>2520459973</v>
      </c>
      <c r="F107">
        <v>700707476</v>
      </c>
      <c r="G107">
        <v>132391498480</v>
      </c>
      <c r="H107">
        <v>135123341769</v>
      </c>
      <c r="I107">
        <v>4571419567</v>
      </c>
      <c r="J107">
        <v>132347832399.16701</v>
      </c>
      <c r="K107">
        <v>1.37E-2</v>
      </c>
      <c r="L107">
        <v>1.3899999999999999E-2</v>
      </c>
      <c r="M107">
        <v>2.76E-2</v>
      </c>
      <c r="N107">
        <v>4060</v>
      </c>
      <c r="O107">
        <v>259.71747987181061</v>
      </c>
      <c r="P107">
        <v>1019.7192393387329</v>
      </c>
      <c r="Q107">
        <v>-4.8596041040472795E-3</v>
      </c>
      <c r="R107">
        <v>2.9666456109565553</v>
      </c>
      <c r="S107">
        <v>0.82473059519527026</v>
      </c>
      <c r="T107">
        <v>314.91190139528857</v>
      </c>
      <c r="U107">
        <v>1236.4270772533853</v>
      </c>
      <c r="V107">
        <v>87.545839284817063</v>
      </c>
      <c r="W107">
        <v>343.7280258796863</v>
      </c>
      <c r="X107">
        <v>7.5980000000000001E-5</v>
      </c>
      <c r="Y107">
        <v>206.35208720313238</v>
      </c>
      <c r="Z107">
        <v>70.902867368016672</v>
      </c>
    </row>
    <row r="108" spans="1:26" x14ac:dyDescent="0.25">
      <c r="A108">
        <v>106</v>
      </c>
      <c r="B108">
        <v>20041</v>
      </c>
      <c r="C108">
        <v>2004</v>
      </c>
      <c r="D108">
        <v>1</v>
      </c>
      <c r="E108">
        <v>2512785726</v>
      </c>
      <c r="F108">
        <v>544147664</v>
      </c>
      <c r="G108">
        <v>136310986810</v>
      </c>
      <c r="H108">
        <v>138870472261</v>
      </c>
      <c r="I108">
        <v>4085108295</v>
      </c>
      <c r="J108">
        <v>136262396703.5</v>
      </c>
      <c r="K108">
        <v>1.44E-2</v>
      </c>
      <c r="L108">
        <v>1.12E-2</v>
      </c>
      <c r="M108">
        <v>2.5600000000000001E-2</v>
      </c>
      <c r="N108">
        <v>4042</v>
      </c>
      <c r="O108">
        <v>262.62631564637491</v>
      </c>
      <c r="P108">
        <v>1045.8240518658044</v>
      </c>
      <c r="Q108">
        <v>1.6820397933493301E-2</v>
      </c>
      <c r="R108">
        <v>3.0165457706604961</v>
      </c>
      <c r="S108">
        <v>0.83860289199438154</v>
      </c>
      <c r="T108">
        <v>313.1712496504656</v>
      </c>
      <c r="U108">
        <v>1247.1028443255252</v>
      </c>
      <c r="V108">
        <v>87.061936271854009</v>
      </c>
      <c r="W108">
        <v>346.69590033663337</v>
      </c>
      <c r="X108">
        <v>-1.6699849999999999E-2</v>
      </c>
      <c r="Y108">
        <v>202.90603829965318</v>
      </c>
      <c r="Z108">
        <v>68.565501105300385</v>
      </c>
    </row>
    <row r="109" spans="1:26" x14ac:dyDescent="0.25">
      <c r="A109">
        <v>107</v>
      </c>
      <c r="B109">
        <v>20042</v>
      </c>
      <c r="C109">
        <v>2004</v>
      </c>
      <c r="D109">
        <v>2</v>
      </c>
      <c r="E109">
        <v>2536704913</v>
      </c>
      <c r="F109">
        <v>755516241</v>
      </c>
      <c r="G109">
        <v>138456646929</v>
      </c>
      <c r="H109">
        <v>139444728063</v>
      </c>
      <c r="I109">
        <v>3496779006</v>
      </c>
      <c r="J109">
        <v>137228528376.16701</v>
      </c>
      <c r="K109">
        <v>1.2999999999999999E-2</v>
      </c>
      <c r="L109">
        <v>1.83E-2</v>
      </c>
      <c r="M109">
        <v>3.1300000000000001E-2</v>
      </c>
      <c r="N109">
        <v>3979</v>
      </c>
      <c r="O109">
        <v>267.43237722270356</v>
      </c>
      <c r="P109">
        <v>1078.5583446892042</v>
      </c>
      <c r="Q109">
        <v>1.22732065518718E-2</v>
      </c>
      <c r="R109">
        <v>3.0535684599769879</v>
      </c>
      <c r="S109">
        <v>0.84889523850282567</v>
      </c>
      <c r="T109">
        <v>315.0357842675229</v>
      </c>
      <c r="U109">
        <v>1270.543520295189</v>
      </c>
      <c r="V109">
        <v>87.580278853390752</v>
      </c>
      <c r="W109">
        <v>353.21243287184467</v>
      </c>
      <c r="X109">
        <v>2.1966639999999999E-2</v>
      </c>
      <c r="Y109">
        <v>207.36320219680789</v>
      </c>
      <c r="Z109">
        <v>69.22207792418682</v>
      </c>
    </row>
    <row r="110" spans="1:26" x14ac:dyDescent="0.25">
      <c r="A110">
        <v>108</v>
      </c>
      <c r="B110">
        <v>20043</v>
      </c>
      <c r="C110">
        <v>2004</v>
      </c>
      <c r="D110">
        <v>3</v>
      </c>
      <c r="E110">
        <v>2523921918</v>
      </c>
      <c r="F110">
        <v>795667774</v>
      </c>
      <c r="G110">
        <v>141834572116</v>
      </c>
      <c r="H110">
        <v>143143761175</v>
      </c>
      <c r="I110">
        <v>4391190298</v>
      </c>
      <c r="J110">
        <v>140504692607</v>
      </c>
      <c r="K110">
        <v>1.23E-2</v>
      </c>
      <c r="L110">
        <v>2.1899999999999999E-2</v>
      </c>
      <c r="M110">
        <v>3.4200000000000001E-2</v>
      </c>
      <c r="N110">
        <v>4025</v>
      </c>
      <c r="O110">
        <v>273.28914628388077</v>
      </c>
      <c r="P110">
        <v>1115.445040077575</v>
      </c>
      <c r="Q110">
        <v>1.0542996044029501E-3</v>
      </c>
      <c r="R110">
        <v>3.0567878359963592</v>
      </c>
      <c r="S110">
        <v>0.84979022841695873</v>
      </c>
      <c r="T110">
        <v>321.59600939749629</v>
      </c>
      <c r="U110">
        <v>1312.6122221427449</v>
      </c>
      <c r="V110">
        <v>89.404028328581148</v>
      </c>
      <c r="W110">
        <v>364.90757616286965</v>
      </c>
      <c r="X110">
        <v>-1.167346E-2</v>
      </c>
      <c r="Y110">
        <v>204.94255615049153</v>
      </c>
      <c r="Z110">
        <v>68.341963860959211</v>
      </c>
    </row>
    <row r="111" spans="1:26" x14ac:dyDescent="0.25">
      <c r="A111">
        <v>109</v>
      </c>
      <c r="B111">
        <v>20044</v>
      </c>
      <c r="C111">
        <v>2004</v>
      </c>
      <c r="D111">
        <v>4</v>
      </c>
      <c r="E111">
        <v>2551717621</v>
      </c>
      <c r="F111">
        <v>980298583</v>
      </c>
      <c r="G111">
        <v>145443211350</v>
      </c>
      <c r="H111">
        <v>148957790040</v>
      </c>
      <c r="I111">
        <v>8663528674</v>
      </c>
      <c r="J111">
        <v>144265602454.16599</v>
      </c>
      <c r="K111">
        <v>1.09E-2</v>
      </c>
      <c r="L111">
        <v>3.5700000000000003E-2</v>
      </c>
      <c r="M111">
        <v>4.6600000000000003E-2</v>
      </c>
      <c r="N111">
        <v>4152</v>
      </c>
      <c r="O111">
        <v>283.04556880621533</v>
      </c>
      <c r="P111">
        <v>1167.4247789451899</v>
      </c>
      <c r="Q111">
        <v>2.10636933538621E-3</v>
      </c>
      <c r="R111">
        <v>3.0632265601588835</v>
      </c>
      <c r="S111">
        <v>0.85158020049560701</v>
      </c>
      <c r="T111">
        <v>332.37687846838975</v>
      </c>
      <c r="U111">
        <v>1370.8923460946673</v>
      </c>
      <c r="V111">
        <v>92.401121251551942</v>
      </c>
      <c r="W111">
        <v>381.10951182293155</v>
      </c>
      <c r="X111">
        <v>1.0836439999999999E-2</v>
      </c>
      <c r="Y111">
        <v>207.16340386366298</v>
      </c>
      <c r="Z111">
        <v>68.937339952880833</v>
      </c>
    </row>
    <row r="112" spans="1:26" x14ac:dyDescent="0.25">
      <c r="A112">
        <v>110</v>
      </c>
      <c r="B112">
        <v>20051</v>
      </c>
      <c r="C112">
        <v>2005</v>
      </c>
      <c r="D112">
        <v>1</v>
      </c>
      <c r="E112">
        <v>2681205859</v>
      </c>
      <c r="F112">
        <v>1051180685</v>
      </c>
      <c r="G112">
        <v>159172318809</v>
      </c>
      <c r="H112">
        <v>159841899793</v>
      </c>
      <c r="I112">
        <v>4559713730</v>
      </c>
      <c r="J112">
        <v>157193897984.16699</v>
      </c>
      <c r="K112">
        <v>1.04E-2</v>
      </c>
      <c r="L112">
        <v>2.47E-2</v>
      </c>
      <c r="M112">
        <v>3.5099999999999999E-2</v>
      </c>
      <c r="N112">
        <v>4224</v>
      </c>
      <c r="O112">
        <v>290.03679435572883</v>
      </c>
      <c r="P112">
        <v>1208.401388686166</v>
      </c>
      <c r="Q112">
        <v>1.5764579040248902E-2</v>
      </c>
      <c r="R112">
        <v>3.1115170373846981</v>
      </c>
      <c r="S112">
        <v>0.86500500387543111</v>
      </c>
      <c r="T112">
        <v>335.30071277772271</v>
      </c>
      <c r="U112">
        <v>1396.9877437381706</v>
      </c>
      <c r="V112">
        <v>93.213950259938628</v>
      </c>
      <c r="W112">
        <v>388.36405977126037</v>
      </c>
      <c r="X112">
        <v>4.4792699999999996E-3</v>
      </c>
      <c r="Y112">
        <v>208.09134468368737</v>
      </c>
      <c r="Z112">
        <v>68.171434937256009</v>
      </c>
    </row>
    <row r="113" spans="1:26" x14ac:dyDescent="0.25">
      <c r="A113">
        <v>111</v>
      </c>
      <c r="B113">
        <v>20052</v>
      </c>
      <c r="C113">
        <v>2005</v>
      </c>
      <c r="D113">
        <v>2</v>
      </c>
      <c r="E113">
        <v>2738473487</v>
      </c>
      <c r="F113">
        <v>1034547115</v>
      </c>
      <c r="G113">
        <v>165915524903</v>
      </c>
      <c r="H113">
        <v>168151563300</v>
      </c>
      <c r="I113">
        <v>9237379390</v>
      </c>
      <c r="J113">
        <v>163137322666.83301</v>
      </c>
      <c r="K113">
        <v>1.04E-2</v>
      </c>
      <c r="L113">
        <v>4.2900000000000001E-2</v>
      </c>
      <c r="M113">
        <v>5.3400000000000003E-2</v>
      </c>
      <c r="N113">
        <v>4554</v>
      </c>
      <c r="O113">
        <v>302.47937283358959</v>
      </c>
      <c r="P113">
        <v>1272.9300228420072</v>
      </c>
      <c r="Q113">
        <v>6.20796533714962E-3</v>
      </c>
      <c r="R113">
        <v>3.1308332272987327</v>
      </c>
      <c r="S113">
        <v>0.87037492495595081</v>
      </c>
      <c r="T113">
        <v>347.52767360445029</v>
      </c>
      <c r="U113">
        <v>1462.5076921953255</v>
      </c>
      <c r="V113">
        <v>96.61305820960871</v>
      </c>
      <c r="W113">
        <v>406.57867424649913</v>
      </c>
      <c r="X113">
        <v>-2.7416699999999999E-3</v>
      </c>
      <c r="Y113">
        <v>207.52082688670845</v>
      </c>
      <c r="Z113">
        <v>67.565089624839175</v>
      </c>
    </row>
    <row r="114" spans="1:26" x14ac:dyDescent="0.25">
      <c r="A114">
        <v>112</v>
      </c>
      <c r="B114">
        <v>20053</v>
      </c>
      <c r="C114">
        <v>2005</v>
      </c>
      <c r="D114">
        <v>3</v>
      </c>
      <c r="E114">
        <v>2768240012</v>
      </c>
      <c r="F114">
        <v>910127747</v>
      </c>
      <c r="G114">
        <v>175343245400</v>
      </c>
      <c r="H114">
        <v>176284762857</v>
      </c>
      <c r="I114">
        <v>6742963314</v>
      </c>
      <c r="J114">
        <v>172445598402.83401</v>
      </c>
      <c r="K114">
        <v>1.0800000000000001E-2</v>
      </c>
      <c r="L114">
        <v>3.3599999999999998E-2</v>
      </c>
      <c r="M114">
        <v>4.4400000000000002E-2</v>
      </c>
      <c r="N114">
        <v>4561</v>
      </c>
      <c r="O114">
        <v>312.64267976079822</v>
      </c>
      <c r="P114">
        <v>1329.4481158561923</v>
      </c>
      <c r="Q114">
        <v>2.2107973324938E-2</v>
      </c>
      <c r="R114">
        <v>3.200049604772683</v>
      </c>
      <c r="S114">
        <v>0.88961715057957191</v>
      </c>
      <c r="T114">
        <v>351.43508593232076</v>
      </c>
      <c r="U114">
        <v>1494.4047728734515</v>
      </c>
      <c r="V114">
        <v>97.699322940028878</v>
      </c>
      <c r="W114">
        <v>415.44609617094676</v>
      </c>
      <c r="X114">
        <v>6.2152199999999996E-3</v>
      </c>
      <c r="Y114">
        <v>208.81061448039128</v>
      </c>
      <c r="Z114">
        <v>66.514520281082056</v>
      </c>
    </row>
    <row r="115" spans="1:26" x14ac:dyDescent="0.25">
      <c r="A115">
        <v>113</v>
      </c>
      <c r="B115">
        <v>20054</v>
      </c>
      <c r="C115">
        <v>2005</v>
      </c>
      <c r="D115">
        <v>4</v>
      </c>
      <c r="E115">
        <v>2951440058</v>
      </c>
      <c r="F115">
        <v>1071074840</v>
      </c>
      <c r="G115">
        <v>189704592407</v>
      </c>
      <c r="H115">
        <v>189163037868</v>
      </c>
      <c r="I115">
        <v>7616514255</v>
      </c>
      <c r="J115">
        <v>184906504807.83401</v>
      </c>
      <c r="K115">
        <v>1.0200000000000001E-2</v>
      </c>
      <c r="L115">
        <v>4.41E-2</v>
      </c>
      <c r="M115">
        <v>5.4300000000000001E-2</v>
      </c>
      <c r="N115">
        <v>4713</v>
      </c>
      <c r="O115">
        <v>326.43022193824942</v>
      </c>
      <c r="P115">
        <v>1401.6371485471836</v>
      </c>
      <c r="Q115">
        <v>-1.0060363083351599E-2</v>
      </c>
      <c r="R115">
        <v>3.167855943863934</v>
      </c>
      <c r="S115">
        <v>0.88066727903956477</v>
      </c>
      <c r="T115">
        <v>370.66237125812899</v>
      </c>
      <c r="U115">
        <v>1591.5626501711026</v>
      </c>
      <c r="V115">
        <v>103.04452845166063</v>
      </c>
      <c r="W115">
        <v>442.45608808763018</v>
      </c>
      <c r="X115">
        <v>1.5886419999999998E-2</v>
      </c>
      <c r="Y115">
        <v>212.12786760248486</v>
      </c>
      <c r="Z115">
        <v>68.257897114645218</v>
      </c>
    </row>
    <row r="116" spans="1:26" x14ac:dyDescent="0.25">
      <c r="A116">
        <v>114</v>
      </c>
      <c r="B116">
        <v>20061</v>
      </c>
      <c r="C116">
        <v>2006</v>
      </c>
      <c r="D116">
        <v>1</v>
      </c>
      <c r="E116">
        <v>3060609737</v>
      </c>
      <c r="F116">
        <v>796706292</v>
      </c>
      <c r="G116">
        <v>201761466227</v>
      </c>
      <c r="H116">
        <v>202564142924</v>
      </c>
      <c r="I116">
        <v>5744623934</v>
      </c>
      <c r="J116">
        <v>199069980857.33401</v>
      </c>
      <c r="K116">
        <v>1.14E-2</v>
      </c>
      <c r="L116">
        <v>2.4799999999999999E-2</v>
      </c>
      <c r="M116">
        <v>3.6200000000000003E-2</v>
      </c>
      <c r="N116">
        <v>4756</v>
      </c>
      <c r="O116">
        <v>334.52569144231796</v>
      </c>
      <c r="P116">
        <v>1452.3764133245918</v>
      </c>
      <c r="Q116">
        <v>1.5243901594829801E-2</v>
      </c>
      <c r="R116">
        <v>3.2161464281387926</v>
      </c>
      <c r="S116">
        <v>0.89409208437903043</v>
      </c>
      <c r="T116">
        <v>374.15127287996796</v>
      </c>
      <c r="U116">
        <v>1624.4147987657266</v>
      </c>
      <c r="V116">
        <v>104.01444676631542</v>
      </c>
      <c r="W116">
        <v>451.589019895805</v>
      </c>
      <c r="X116">
        <v>1.9616640000000001E-2</v>
      </c>
      <c r="Y116">
        <v>216.28910361521045</v>
      </c>
      <c r="Z116">
        <v>68.551889452545993</v>
      </c>
    </row>
    <row r="117" spans="1:26" x14ac:dyDescent="0.25">
      <c r="A117">
        <v>115</v>
      </c>
      <c r="B117">
        <v>20062</v>
      </c>
      <c r="C117">
        <v>2006</v>
      </c>
      <c r="D117">
        <v>2</v>
      </c>
      <c r="E117">
        <v>3347553418</v>
      </c>
      <c r="F117">
        <v>1048492125</v>
      </c>
      <c r="G117">
        <v>220843713482</v>
      </c>
      <c r="H117">
        <v>220229980624</v>
      </c>
      <c r="I117">
        <v>5783963408</v>
      </c>
      <c r="J117">
        <v>216746393843.16699</v>
      </c>
      <c r="K117">
        <v>1.06E-2</v>
      </c>
      <c r="L117">
        <v>2.9499999999999998E-2</v>
      </c>
      <c r="M117">
        <v>4.0099999999999997E-2</v>
      </c>
      <c r="N117">
        <v>5055</v>
      </c>
      <c r="O117">
        <v>344.39419933986636</v>
      </c>
      <c r="P117">
        <v>1510.616707498908</v>
      </c>
      <c r="Q117">
        <v>1.55155192462774E-2</v>
      </c>
      <c r="R117">
        <v>3.2660466099434267</v>
      </c>
      <c r="S117">
        <v>0.90796438732215767</v>
      </c>
      <c r="T117">
        <v>379.30364246507696</v>
      </c>
      <c r="U117">
        <v>1663.7400415605964</v>
      </c>
      <c r="V117">
        <v>105.44681092160893</v>
      </c>
      <c r="W117">
        <v>462.52147868920775</v>
      </c>
      <c r="X117">
        <v>2.133467E-2</v>
      </c>
      <c r="Y117">
        <v>220.90356026543674</v>
      </c>
      <c r="Z117">
        <v>68.944708441144968</v>
      </c>
    </row>
    <row r="118" spans="1:26" x14ac:dyDescent="0.25">
      <c r="A118">
        <v>116</v>
      </c>
      <c r="B118">
        <v>20063</v>
      </c>
      <c r="C118">
        <v>2006</v>
      </c>
      <c r="D118">
        <v>3</v>
      </c>
      <c r="E118">
        <v>3479720922</v>
      </c>
      <c r="F118">
        <v>1372765162</v>
      </c>
      <c r="G118">
        <v>232593629843</v>
      </c>
      <c r="H118">
        <v>232758232385</v>
      </c>
      <c r="I118">
        <v>6107578893</v>
      </c>
      <c r="J118">
        <v>229230918545.5</v>
      </c>
      <c r="K118">
        <v>9.1999999999999998E-3</v>
      </c>
      <c r="L118">
        <v>2.5899999999999999E-2</v>
      </c>
      <c r="M118">
        <v>3.5099999999999999E-2</v>
      </c>
      <c r="N118">
        <v>5162</v>
      </c>
      <c r="O118">
        <v>353.31400910276892</v>
      </c>
      <c r="P118">
        <v>1563.6393539321195</v>
      </c>
      <c r="Q118">
        <v>-8.8319389579538996E-9</v>
      </c>
      <c r="R118">
        <v>3.2660465810979025</v>
      </c>
      <c r="S118">
        <v>0.90796437930307161</v>
      </c>
      <c r="T118">
        <v>389.12761024167378</v>
      </c>
      <c r="U118">
        <v>1722.1373322291849</v>
      </c>
      <c r="V118">
        <v>108.17788427989906</v>
      </c>
      <c r="W118">
        <v>478.75598681954256</v>
      </c>
      <c r="X118">
        <v>-1.5278480000000001E-2</v>
      </c>
      <c r="Y118">
        <v>217.52848963799246</v>
      </c>
      <c r="Z118">
        <v>67.891338691733267</v>
      </c>
    </row>
    <row r="119" spans="1:26" x14ac:dyDescent="0.25">
      <c r="A119">
        <v>117</v>
      </c>
      <c r="B119">
        <v>20064</v>
      </c>
      <c r="C119">
        <v>2006</v>
      </c>
      <c r="D119">
        <v>4</v>
      </c>
      <c r="E119">
        <v>3578969295</v>
      </c>
      <c r="F119">
        <v>1873305799</v>
      </c>
      <c r="G119">
        <v>247059293678</v>
      </c>
      <c r="H119">
        <v>245451467027</v>
      </c>
      <c r="I119">
        <v>7581114834</v>
      </c>
      <c r="J119">
        <v>241404572744.5</v>
      </c>
      <c r="K119">
        <v>7.1000000000000004E-3</v>
      </c>
      <c r="L119">
        <v>3.8100000000000002E-2</v>
      </c>
      <c r="M119">
        <v>4.5100000000000001E-2</v>
      </c>
      <c r="N119">
        <v>5333</v>
      </c>
      <c r="O119">
        <v>366.77527284958444</v>
      </c>
      <c r="P119">
        <v>1634.159488794458</v>
      </c>
      <c r="Q119">
        <v>-5.4213933064314298E-3</v>
      </c>
      <c r="R119">
        <v>3.2483400580246449</v>
      </c>
      <c r="S119">
        <v>0.90304194729463982</v>
      </c>
      <c r="T119">
        <v>406.15529981567391</v>
      </c>
      <c r="U119">
        <v>1809.6163679772817</v>
      </c>
      <c r="V119">
        <v>112.91159986267721</v>
      </c>
      <c r="W119">
        <v>503.0752506214543</v>
      </c>
      <c r="X119">
        <v>4.8813700000000002E-2</v>
      </c>
      <c r="Y119">
        <v>228.14686007263452</v>
      </c>
      <c r="Z119">
        <v>71.593502667374807</v>
      </c>
    </row>
    <row r="120" spans="1:26" x14ac:dyDescent="0.25">
      <c r="A120">
        <v>118</v>
      </c>
      <c r="B120">
        <v>20071</v>
      </c>
      <c r="C120">
        <v>2007</v>
      </c>
      <c r="D120">
        <v>1</v>
      </c>
      <c r="E120">
        <v>3682716031</v>
      </c>
      <c r="F120">
        <v>1147798718</v>
      </c>
      <c r="G120">
        <v>266851009466</v>
      </c>
      <c r="H120">
        <v>266499303117</v>
      </c>
      <c r="I120">
        <v>6629720887</v>
      </c>
      <c r="J120">
        <v>262530770022.16699</v>
      </c>
      <c r="K120">
        <v>9.7000000000000003E-3</v>
      </c>
      <c r="L120">
        <v>2.6599999999999999E-2</v>
      </c>
      <c r="M120">
        <v>3.6200000000000003E-2</v>
      </c>
      <c r="N120">
        <v>5466</v>
      </c>
      <c r="O120">
        <v>376.53149510738336</v>
      </c>
      <c r="P120">
        <v>1693.3160622888174</v>
      </c>
      <c r="Q120">
        <v>1.76015951672603E-2</v>
      </c>
      <c r="R120">
        <v>3.3055160246915896</v>
      </c>
      <c r="S120">
        <v>0.91893692606997457</v>
      </c>
      <c r="T120">
        <v>409.74683291670391</v>
      </c>
      <c r="U120">
        <v>1842.6901936900465</v>
      </c>
      <c r="V120">
        <v>113.91004983632301</v>
      </c>
      <c r="W120">
        <v>512.26980890126106</v>
      </c>
      <c r="X120">
        <v>-3.8105000000000002E-4</v>
      </c>
      <c r="Y120">
        <v>228.05992471160386</v>
      </c>
      <c r="Z120">
        <v>70.328331149500869</v>
      </c>
    </row>
    <row r="121" spans="1:26" x14ac:dyDescent="0.25">
      <c r="A121">
        <v>119</v>
      </c>
      <c r="B121">
        <v>20072</v>
      </c>
      <c r="C121">
        <v>2007</v>
      </c>
      <c r="D121">
        <v>2</v>
      </c>
      <c r="E121">
        <v>3787443690</v>
      </c>
      <c r="F121">
        <v>1488765525</v>
      </c>
      <c r="G121">
        <v>279910997977</v>
      </c>
      <c r="H121">
        <v>278407995821</v>
      </c>
      <c r="I121">
        <v>8760372724</v>
      </c>
      <c r="J121">
        <v>273509710991.5</v>
      </c>
      <c r="K121">
        <v>8.3999999999999995E-3</v>
      </c>
      <c r="L121">
        <v>3.7499999999999999E-2</v>
      </c>
      <c r="M121">
        <v>4.5900000000000003E-2</v>
      </c>
      <c r="N121">
        <v>5563</v>
      </c>
      <c r="O121">
        <v>390.65142617391029</v>
      </c>
      <c r="P121">
        <v>1771.0392695478743</v>
      </c>
      <c r="Q121">
        <v>1.4609065026607899E-2</v>
      </c>
      <c r="R121">
        <v>3.3538065232428038</v>
      </c>
      <c r="S121">
        <v>0.93236173537828204</v>
      </c>
      <c r="T121">
        <v>418.9912684645015</v>
      </c>
      <c r="U121">
        <v>1899.5194701220983</v>
      </c>
      <c r="V121">
        <v>116.48001262642555</v>
      </c>
      <c r="W121">
        <v>528.06840742722738</v>
      </c>
      <c r="X121">
        <v>1.413729E-2</v>
      </c>
      <c r="Y121">
        <v>231.28407400462999</v>
      </c>
      <c r="Z121">
        <v>70.29562973627381</v>
      </c>
    </row>
    <row r="122" spans="1:26" x14ac:dyDescent="0.25">
      <c r="A122">
        <v>120</v>
      </c>
      <c r="B122">
        <v>20073</v>
      </c>
      <c r="C122">
        <v>2007</v>
      </c>
      <c r="D122">
        <v>3</v>
      </c>
      <c r="E122">
        <v>3783595107</v>
      </c>
      <c r="F122">
        <v>1556376986</v>
      </c>
      <c r="G122">
        <v>292090880991</v>
      </c>
      <c r="H122">
        <v>290715409360</v>
      </c>
      <c r="I122">
        <v>6623650571</v>
      </c>
      <c r="J122">
        <v>286920574198.5</v>
      </c>
      <c r="K122">
        <v>7.7999999999999996E-3</v>
      </c>
      <c r="L122">
        <v>2.7900000000000001E-2</v>
      </c>
      <c r="M122">
        <v>3.56E-2</v>
      </c>
      <c r="N122">
        <v>5585</v>
      </c>
      <c r="O122">
        <v>401.55060096416241</v>
      </c>
      <c r="P122">
        <v>1834.0882675437788</v>
      </c>
      <c r="Q122">
        <v>6.6234268139986298E-4</v>
      </c>
      <c r="R122">
        <v>3.3560278924483047</v>
      </c>
      <c r="S122">
        <v>0.93297927835012717</v>
      </c>
      <c r="T122">
        <v>430.39605517741097</v>
      </c>
      <c r="U122">
        <v>1965.8403033207396</v>
      </c>
      <c r="V122">
        <v>119.65055530906844</v>
      </c>
      <c r="W122">
        <v>546.50566870162868</v>
      </c>
      <c r="X122">
        <v>3.2573400000000001E-3</v>
      </c>
      <c r="Y122">
        <v>232.03744487024824</v>
      </c>
      <c r="Z122">
        <v>70.477925964376212</v>
      </c>
    </row>
    <row r="123" spans="1:26" x14ac:dyDescent="0.25">
      <c r="A123">
        <v>121</v>
      </c>
      <c r="B123">
        <v>20074</v>
      </c>
      <c r="C123">
        <v>2007</v>
      </c>
      <c r="D123">
        <v>4</v>
      </c>
      <c r="E123">
        <v>4085800452</v>
      </c>
      <c r="F123">
        <v>3119672278</v>
      </c>
      <c r="G123">
        <v>309307565205</v>
      </c>
      <c r="H123">
        <v>306071234594</v>
      </c>
      <c r="I123">
        <v>5533608183</v>
      </c>
      <c r="J123">
        <v>303502333157.5</v>
      </c>
      <c r="K123">
        <v>3.2000000000000002E-3</v>
      </c>
      <c r="L123">
        <v>2.8899999999999999E-2</v>
      </c>
      <c r="M123">
        <v>3.2099999999999997E-2</v>
      </c>
      <c r="N123">
        <v>5711</v>
      </c>
      <c r="O123">
        <v>413.15541333202668</v>
      </c>
      <c r="P123">
        <v>1892.9625009319341</v>
      </c>
      <c r="Q123">
        <v>7.4152277013002001E-3</v>
      </c>
      <c r="R123">
        <v>3.3809136034427234</v>
      </c>
      <c r="S123">
        <v>0.93989753213968807</v>
      </c>
      <c r="T123">
        <v>439.5749528051993</v>
      </c>
      <c r="U123">
        <v>2014.00943847845</v>
      </c>
      <c r="V123">
        <v>122.2022984885854</v>
      </c>
      <c r="W123">
        <v>559.89673885909531</v>
      </c>
      <c r="X123">
        <v>3.9903380000000002E-2</v>
      </c>
      <c r="Y123">
        <v>241.29652320713478</v>
      </c>
      <c r="Z123">
        <v>72.750769901480197</v>
      </c>
    </row>
    <row r="124" spans="1:26" x14ac:dyDescent="0.25">
      <c r="A124">
        <v>122</v>
      </c>
      <c r="B124">
        <v>20081</v>
      </c>
      <c r="C124">
        <v>2008</v>
      </c>
      <c r="D124">
        <v>1</v>
      </c>
      <c r="E124">
        <v>4110386946</v>
      </c>
      <c r="F124">
        <v>1546725146</v>
      </c>
      <c r="G124">
        <v>328144473979</v>
      </c>
      <c r="H124">
        <v>329106340729</v>
      </c>
      <c r="I124">
        <v>3620877130</v>
      </c>
      <c r="J124">
        <v>326699135755</v>
      </c>
      <c r="K124">
        <v>7.7999999999999996E-3</v>
      </c>
      <c r="L124">
        <v>8.0999999999999996E-3</v>
      </c>
      <c r="M124">
        <v>1.6E-2</v>
      </c>
      <c r="N124">
        <v>5976</v>
      </c>
      <c r="O124">
        <v>416.50197218001608</v>
      </c>
      <c r="P124">
        <v>1923.2499009468449</v>
      </c>
      <c r="Q124">
        <v>1.6625719720502599E-2</v>
      </c>
      <c r="R124">
        <v>3.4371237254127966</v>
      </c>
      <c r="S124">
        <v>0.95552400507503465</v>
      </c>
      <c r="T124">
        <v>435.88854907659731</v>
      </c>
      <c r="U124">
        <v>2012.7698422352221</v>
      </c>
      <c r="V124">
        <v>121.17747438084857</v>
      </c>
      <c r="W124">
        <v>559.55212980174679</v>
      </c>
      <c r="X124">
        <v>-1.0326810000000001E-2</v>
      </c>
      <c r="Y124">
        <v>238.80469985831411</v>
      </c>
      <c r="Z124">
        <v>70.822019477481305</v>
      </c>
    </row>
    <row r="125" spans="1:26" x14ac:dyDescent="0.25">
      <c r="A125">
        <v>123</v>
      </c>
      <c r="B125">
        <v>20082</v>
      </c>
      <c r="C125">
        <v>2008</v>
      </c>
      <c r="D125">
        <v>2</v>
      </c>
      <c r="E125">
        <v>4233096988</v>
      </c>
      <c r="F125">
        <v>1528618081</v>
      </c>
      <c r="G125">
        <v>332876420929</v>
      </c>
      <c r="H125">
        <v>336240161727</v>
      </c>
      <c r="I125">
        <v>2541193322</v>
      </c>
      <c r="J125">
        <v>334322841777.16699</v>
      </c>
      <c r="K125">
        <v>8.0999999999999996E-3</v>
      </c>
      <c r="L125">
        <v>-2.5000000000000001E-3</v>
      </c>
      <c r="M125">
        <v>5.5999999999999999E-3</v>
      </c>
      <c r="N125">
        <v>6118</v>
      </c>
      <c r="O125">
        <v>415.46071724956607</v>
      </c>
      <c r="P125">
        <v>1934.0201003921475</v>
      </c>
      <c r="Q125">
        <v>2.4760258116435799E-2</v>
      </c>
      <c r="R125">
        <v>3.5222277960321433</v>
      </c>
      <c r="S125">
        <v>0.97918302607714314</v>
      </c>
      <c r="T125">
        <v>424.29321810653482</v>
      </c>
      <c r="U125">
        <v>1975.1364646712934</v>
      </c>
      <c r="V125">
        <v>117.95396019462181</v>
      </c>
      <c r="W125">
        <v>549.09001131921605</v>
      </c>
      <c r="X125">
        <v>1.426636E-2</v>
      </c>
      <c r="Y125">
        <v>242.21157367618474</v>
      </c>
      <c r="Z125">
        <v>70.096777596845754</v>
      </c>
    </row>
    <row r="126" spans="1:26" x14ac:dyDescent="0.25">
      <c r="A126">
        <v>124</v>
      </c>
      <c r="B126">
        <v>20083</v>
      </c>
      <c r="C126">
        <v>2008</v>
      </c>
      <c r="D126">
        <v>3</v>
      </c>
      <c r="E126">
        <v>4192490782</v>
      </c>
      <c r="F126">
        <v>1461733743</v>
      </c>
      <c r="G126">
        <v>331611411760</v>
      </c>
      <c r="H126">
        <v>338707598405</v>
      </c>
      <c r="I126">
        <v>3788125286</v>
      </c>
      <c r="J126">
        <v>336146905706.16602</v>
      </c>
      <c r="K126">
        <v>8.0999999999999996E-3</v>
      </c>
      <c r="L126">
        <v>-9.7999999999999997E-3</v>
      </c>
      <c r="M126">
        <v>-1.6999999999999999E-3</v>
      </c>
      <c r="N126">
        <v>6255</v>
      </c>
      <c r="O126">
        <v>411.3892022205203</v>
      </c>
      <c r="P126">
        <v>1930.7322662214808</v>
      </c>
      <c r="Q126">
        <v>-1.4627265427002899E-4</v>
      </c>
      <c r="R126">
        <v>3.5217125904234741</v>
      </c>
      <c r="S126">
        <v>0.97903979837690269</v>
      </c>
      <c r="T126">
        <v>420.1966078422351</v>
      </c>
      <c r="U126">
        <v>1972.0671921839519</v>
      </c>
      <c r="V126">
        <v>116.81509823919276</v>
      </c>
      <c r="W126">
        <v>548.23675034461462</v>
      </c>
      <c r="X126">
        <v>-1.244381E-2</v>
      </c>
      <c r="Y126">
        <v>239.19753887355731</v>
      </c>
      <c r="Z126">
        <v>69.234633748464148</v>
      </c>
    </row>
    <row r="127" spans="1:26" x14ac:dyDescent="0.25">
      <c r="A127">
        <v>125</v>
      </c>
      <c r="B127">
        <v>20084</v>
      </c>
      <c r="C127">
        <v>2008</v>
      </c>
      <c r="D127">
        <v>4</v>
      </c>
      <c r="E127">
        <v>4224050638</v>
      </c>
      <c r="F127">
        <v>1792732233</v>
      </c>
      <c r="G127">
        <v>305096332710</v>
      </c>
      <c r="H127">
        <v>337124154904</v>
      </c>
      <c r="I127">
        <v>1777907517</v>
      </c>
      <c r="J127">
        <v>335723550382.66602</v>
      </c>
      <c r="K127">
        <v>7.1999999999999998E-3</v>
      </c>
      <c r="L127">
        <v>-9.01E-2</v>
      </c>
      <c r="M127">
        <v>-8.2900000000000001E-2</v>
      </c>
      <c r="N127">
        <v>6287</v>
      </c>
      <c r="O127">
        <v>374.32303510045142</v>
      </c>
      <c r="P127">
        <v>1770.6745613517201</v>
      </c>
      <c r="Q127">
        <v>-3.9102670202814799E-2</v>
      </c>
      <c r="R127">
        <v>3.3840042244510444</v>
      </c>
      <c r="S127">
        <v>0.94075672802554045</v>
      </c>
      <c r="T127">
        <v>397.89567690478316</v>
      </c>
      <c r="U127">
        <v>1882.1811299378221</v>
      </c>
      <c r="V127">
        <v>110.61541601981133</v>
      </c>
      <c r="W127">
        <v>523.24833064857046</v>
      </c>
      <c r="X127">
        <v>7.5829299999999999E-3</v>
      </c>
      <c r="Y127">
        <v>241.01135706700779</v>
      </c>
      <c r="Z127">
        <v>72.598427497429341</v>
      </c>
    </row>
    <row r="128" spans="1:26" x14ac:dyDescent="0.25">
      <c r="A128">
        <v>126</v>
      </c>
      <c r="B128">
        <v>20091</v>
      </c>
      <c r="C128">
        <v>2009</v>
      </c>
      <c r="D128">
        <v>1</v>
      </c>
      <c r="E128">
        <v>4004711260</v>
      </c>
      <c r="F128">
        <v>1024906828</v>
      </c>
      <c r="G128">
        <v>268565434200</v>
      </c>
      <c r="H128">
        <v>293375560195</v>
      </c>
      <c r="I128">
        <v>412783571</v>
      </c>
      <c r="J128">
        <v>292346718070.16699</v>
      </c>
      <c r="K128">
        <v>1.0200000000000001E-2</v>
      </c>
      <c r="L128">
        <v>-8.3500000000000005E-2</v>
      </c>
      <c r="M128">
        <v>-7.3300000000000004E-2</v>
      </c>
      <c r="N128">
        <v>6071</v>
      </c>
      <c r="O128">
        <v>343.06706166956371</v>
      </c>
      <c r="P128">
        <v>1640.8841160046388</v>
      </c>
      <c r="Q128">
        <v>1.18013730138062E-2</v>
      </c>
      <c r="R128">
        <v>3.4239401205840871</v>
      </c>
      <c r="S128">
        <v>0.95185894908821767</v>
      </c>
      <c r="T128">
        <v>360.41796108361058</v>
      </c>
      <c r="U128">
        <v>1723.8731826563546</v>
      </c>
      <c r="V128">
        <v>100.19657166523112</v>
      </c>
      <c r="W128">
        <v>479.23855506115603</v>
      </c>
      <c r="X128">
        <v>2.54163E-3</v>
      </c>
      <c r="Y128">
        <v>241.62391876247003</v>
      </c>
      <c r="Z128">
        <v>71.934025570566703</v>
      </c>
    </row>
    <row r="129" spans="1:26" x14ac:dyDescent="0.25">
      <c r="A129">
        <v>127</v>
      </c>
      <c r="B129">
        <v>20092</v>
      </c>
      <c r="C129">
        <v>2009</v>
      </c>
      <c r="D129">
        <v>2</v>
      </c>
      <c r="E129">
        <v>4074147306</v>
      </c>
      <c r="F129">
        <v>1143568903</v>
      </c>
      <c r="G129">
        <v>254124119015</v>
      </c>
      <c r="H129">
        <v>272400669088</v>
      </c>
      <c r="I129">
        <v>1265554051</v>
      </c>
      <c r="J129">
        <v>270981627412</v>
      </c>
      <c r="K129">
        <v>1.0800000000000001E-2</v>
      </c>
      <c r="L129">
        <v>-6.2799999999999995E-2</v>
      </c>
      <c r="M129">
        <v>-5.1999999999999998E-2</v>
      </c>
      <c r="N129">
        <v>6123</v>
      </c>
      <c r="O129">
        <v>321.52245019671511</v>
      </c>
      <c r="P129">
        <v>1555.5581419723976</v>
      </c>
      <c r="Q129">
        <v>1.40285313374846E-2</v>
      </c>
      <c r="R129">
        <v>3.4719729718633716</v>
      </c>
      <c r="S129">
        <v>0.96521213218436686</v>
      </c>
      <c r="T129">
        <v>333.11065979773713</v>
      </c>
      <c r="U129">
        <v>1611.6230723830849</v>
      </c>
      <c r="V129">
        <v>92.605113231672775</v>
      </c>
      <c r="W129">
        <v>448.03290652851626</v>
      </c>
      <c r="X129">
        <v>2.8354999999999998E-4</v>
      </c>
      <c r="Y129">
        <v>241.69243122463513</v>
      </c>
      <c r="Z129">
        <v>70.958972296973442</v>
      </c>
    </row>
    <row r="130" spans="1:26" x14ac:dyDescent="0.25">
      <c r="A130">
        <v>128</v>
      </c>
      <c r="B130">
        <v>20093</v>
      </c>
      <c r="C130">
        <v>2009</v>
      </c>
      <c r="D130">
        <v>3</v>
      </c>
      <c r="E130">
        <v>3980522520</v>
      </c>
      <c r="F130">
        <v>910032657</v>
      </c>
      <c r="G130">
        <v>243818266089</v>
      </c>
      <c r="H130">
        <v>257385879088</v>
      </c>
      <c r="I130">
        <v>2021025327</v>
      </c>
      <c r="J130">
        <v>255503541912.99899</v>
      </c>
      <c r="K130">
        <v>1.2E-2</v>
      </c>
      <c r="L130">
        <v>-4.5199999999999997E-2</v>
      </c>
      <c r="M130">
        <v>-3.32E-2</v>
      </c>
      <c r="N130">
        <v>6186</v>
      </c>
      <c r="O130">
        <v>306.98963544782356</v>
      </c>
      <c r="P130">
        <v>1503.9136116589141</v>
      </c>
      <c r="Q130">
        <v>1.2795526705271501E-3</v>
      </c>
      <c r="R130">
        <v>3.4764155441515174</v>
      </c>
      <c r="S130">
        <v>0.9664471719457286</v>
      </c>
      <c r="T130">
        <v>317.64761112577679</v>
      </c>
      <c r="U130">
        <v>1556.1260411483383</v>
      </c>
      <c r="V130">
        <v>88.306369462730558</v>
      </c>
      <c r="W130">
        <v>432.60467356642516</v>
      </c>
      <c r="X130">
        <v>-2.250431E-2</v>
      </c>
      <c r="Y130">
        <v>236.25330982770228</v>
      </c>
      <c r="Z130">
        <v>69.273450558462244</v>
      </c>
    </row>
    <row r="131" spans="1:26" x14ac:dyDescent="0.25">
      <c r="A131">
        <v>129</v>
      </c>
      <c r="B131">
        <v>20094</v>
      </c>
      <c r="C131">
        <v>2009</v>
      </c>
      <c r="D131">
        <v>4</v>
      </c>
      <c r="E131">
        <v>3961657570</v>
      </c>
      <c r="F131">
        <v>1092387730</v>
      </c>
      <c r="G131">
        <v>238242028162</v>
      </c>
      <c r="H131">
        <v>248947239750</v>
      </c>
      <c r="I131">
        <v>2630092882</v>
      </c>
      <c r="J131">
        <v>246857834650.66699</v>
      </c>
      <c r="K131">
        <v>1.1599999999999999E-2</v>
      </c>
      <c r="L131">
        <v>-3.27E-2</v>
      </c>
      <c r="M131">
        <v>-2.1100000000000001E-2</v>
      </c>
      <c r="N131">
        <v>6211</v>
      </c>
      <c r="O131">
        <v>296.95107436867977</v>
      </c>
      <c r="P131">
        <v>1472.181034452911</v>
      </c>
      <c r="Q131">
        <v>-9.2562060350798102E-5</v>
      </c>
      <c r="R131">
        <v>3.476093759966115</v>
      </c>
      <c r="S131">
        <v>0.96635771560427308</v>
      </c>
      <c r="T131">
        <v>307.28897754284844</v>
      </c>
      <c r="U131">
        <v>1523.4327937583048</v>
      </c>
      <c r="V131">
        <v>85.426658448814209</v>
      </c>
      <c r="W131">
        <v>423.51591645999252</v>
      </c>
      <c r="X131">
        <v>-8.9328099999999994E-3</v>
      </c>
      <c r="Y131">
        <v>234.14290389914029</v>
      </c>
      <c r="Z131">
        <v>68.660999390148405</v>
      </c>
    </row>
    <row r="132" spans="1:26" x14ac:dyDescent="0.25">
      <c r="A132">
        <v>130</v>
      </c>
      <c r="B132">
        <v>20101</v>
      </c>
      <c r="C132">
        <v>2010</v>
      </c>
      <c r="D132">
        <v>1</v>
      </c>
      <c r="E132">
        <v>3899533055</v>
      </c>
      <c r="F132">
        <v>690834364</v>
      </c>
      <c r="G132">
        <v>233154763409</v>
      </c>
      <c r="H132">
        <v>236241564599</v>
      </c>
      <c r="I132">
        <v>1661033617</v>
      </c>
      <c r="J132">
        <v>234456620620.83401</v>
      </c>
      <c r="K132">
        <v>1.37E-2</v>
      </c>
      <c r="L132">
        <v>-6.1000000000000004E-3</v>
      </c>
      <c r="M132">
        <v>7.6E-3</v>
      </c>
      <c r="N132">
        <v>6067</v>
      </c>
      <c r="O132">
        <v>295.13967281503085</v>
      </c>
      <c r="P132">
        <v>1483.3696103147533</v>
      </c>
      <c r="Q132">
        <v>7.7887109059060402E-3</v>
      </c>
      <c r="R132">
        <v>3.5031680493443149</v>
      </c>
      <c r="S132">
        <v>0.97388439648280656</v>
      </c>
      <c r="T132">
        <v>303.05411389784126</v>
      </c>
      <c r="U132">
        <v>1523.1475272341952</v>
      </c>
      <c r="V132">
        <v>84.249361908365131</v>
      </c>
      <c r="W132">
        <v>423.43661206672448</v>
      </c>
      <c r="X132">
        <v>2.5265119999999999E-2</v>
      </c>
      <c r="Y132">
        <v>240.05855246330054</v>
      </c>
      <c r="Z132">
        <v>69.851673289514608</v>
      </c>
    </row>
    <row r="133" spans="1:26" x14ac:dyDescent="0.25">
      <c r="A133">
        <v>131</v>
      </c>
      <c r="B133">
        <v>20102</v>
      </c>
      <c r="C133">
        <v>2010</v>
      </c>
      <c r="D133">
        <v>2</v>
      </c>
      <c r="E133">
        <v>3923244913</v>
      </c>
      <c r="F133">
        <v>863784942</v>
      </c>
      <c r="G133">
        <v>234484563982</v>
      </c>
      <c r="H133">
        <v>232966995818</v>
      </c>
      <c r="I133">
        <v>3058067150</v>
      </c>
      <c r="J133">
        <v>230562106409.66599</v>
      </c>
      <c r="K133">
        <v>1.3299999999999999E-2</v>
      </c>
      <c r="L133">
        <v>1.9800000000000002E-2</v>
      </c>
      <c r="M133">
        <v>3.3099999999999997E-2</v>
      </c>
      <c r="N133">
        <v>6066</v>
      </c>
      <c r="O133">
        <v>300.98343833676847</v>
      </c>
      <c r="P133">
        <v>1532.4691444161715</v>
      </c>
      <c r="Q133">
        <v>1.53469256711602E-3</v>
      </c>
      <c r="R133">
        <v>3.5085443353110022</v>
      </c>
      <c r="S133">
        <v>0.97537900962731905</v>
      </c>
      <c r="T133">
        <v>308.58100837311514</v>
      </c>
      <c r="U133">
        <v>1571.1524743614384</v>
      </c>
      <c r="V133">
        <v>85.785844376422489</v>
      </c>
      <c r="W133">
        <v>436.78203777930327</v>
      </c>
      <c r="X133">
        <v>-1.4025350000000001E-2</v>
      </c>
      <c r="Y133">
        <v>236.69164724450937</v>
      </c>
      <c r="Z133">
        <v>68.76644377341745</v>
      </c>
    </row>
    <row r="134" spans="1:26" x14ac:dyDescent="0.25">
      <c r="A134">
        <v>132</v>
      </c>
      <c r="B134">
        <v>20103</v>
      </c>
      <c r="C134">
        <v>2010</v>
      </c>
      <c r="D134">
        <v>3</v>
      </c>
      <c r="E134">
        <v>3805902119</v>
      </c>
      <c r="F134">
        <v>1053445086</v>
      </c>
      <c r="G134">
        <v>238338253540</v>
      </c>
      <c r="H134">
        <v>236356875424</v>
      </c>
      <c r="I134">
        <v>4281405855</v>
      </c>
      <c r="J134">
        <v>233474260999.83301</v>
      </c>
      <c r="K134">
        <v>1.18E-2</v>
      </c>
      <c r="L134">
        <v>2.6800000000000001E-2</v>
      </c>
      <c r="M134">
        <v>3.8600000000000002E-2</v>
      </c>
      <c r="N134">
        <v>6057</v>
      </c>
      <c r="O134">
        <v>309.04979448419385</v>
      </c>
      <c r="P134">
        <v>1591.6224533906357</v>
      </c>
      <c r="Q134">
        <v>2.17461738905511E-3</v>
      </c>
      <c r="R134">
        <v>3.5161740768328404</v>
      </c>
      <c r="S134">
        <v>0.97750008578257397</v>
      </c>
      <c r="T134">
        <v>316.16344487251126</v>
      </c>
      <c r="U134">
        <v>1628.2581214470208</v>
      </c>
      <c r="V134">
        <v>87.893769685762337</v>
      </c>
      <c r="W134">
        <v>452.65746763717488</v>
      </c>
      <c r="X134">
        <v>-1.375357E-2</v>
      </c>
      <c r="Y134">
        <v>233.43629210571672</v>
      </c>
      <c r="Z134">
        <v>67.673495714769203</v>
      </c>
    </row>
    <row r="135" spans="1:26" x14ac:dyDescent="0.25">
      <c r="A135">
        <v>133</v>
      </c>
      <c r="B135">
        <v>20104</v>
      </c>
      <c r="C135">
        <v>2010</v>
      </c>
      <c r="D135">
        <v>4</v>
      </c>
      <c r="E135">
        <v>3840053127</v>
      </c>
      <c r="F135">
        <v>1274669831</v>
      </c>
      <c r="G135">
        <v>247074030084</v>
      </c>
      <c r="H135">
        <v>243141400320</v>
      </c>
      <c r="I135">
        <v>4604881676</v>
      </c>
      <c r="J135">
        <v>240196276688.5</v>
      </c>
      <c r="K135">
        <v>1.0699999999999999E-2</v>
      </c>
      <c r="L135">
        <v>3.5499999999999997E-2</v>
      </c>
      <c r="M135">
        <v>4.6199999999999998E-2</v>
      </c>
      <c r="N135">
        <v>6175</v>
      </c>
      <c r="O135">
        <v>320.02106218838276</v>
      </c>
      <c r="P135">
        <v>1665.1554107372831</v>
      </c>
      <c r="Q135">
        <v>3.3875871418194096E-3</v>
      </c>
      <c r="R135">
        <v>3.528085422923918</v>
      </c>
      <c r="S135">
        <v>0.98081145250429835</v>
      </c>
      <c r="T135">
        <v>326.28193866545445</v>
      </c>
      <c r="U135">
        <v>1697.7324301073918</v>
      </c>
      <c r="V135">
        <v>90.706721585885973</v>
      </c>
      <c r="W135">
        <v>471.97139840148105</v>
      </c>
      <c r="X135">
        <v>9.1069700000000007E-3</v>
      </c>
      <c r="Y135">
        <v>235.56218941483471</v>
      </c>
      <c r="Z135">
        <v>68.059239605070587</v>
      </c>
    </row>
    <row r="136" spans="1:26" x14ac:dyDescent="0.25">
      <c r="A136">
        <v>134</v>
      </c>
      <c r="B136">
        <v>20111</v>
      </c>
      <c r="C136">
        <v>2011</v>
      </c>
      <c r="D136">
        <v>1</v>
      </c>
      <c r="E136">
        <v>3817053780</v>
      </c>
      <c r="F136">
        <v>1037126932</v>
      </c>
      <c r="G136">
        <v>255871511308</v>
      </c>
      <c r="H136">
        <v>252782988765</v>
      </c>
      <c r="I136">
        <v>2553198063</v>
      </c>
      <c r="J136">
        <v>250752601939.5</v>
      </c>
      <c r="K136">
        <v>1.11E-2</v>
      </c>
      <c r="L136">
        <v>2.2499999999999999E-2</v>
      </c>
      <c r="M136">
        <v>3.3599999999999998E-2</v>
      </c>
      <c r="N136">
        <v>6267</v>
      </c>
      <c r="O136">
        <v>327.22153608762136</v>
      </c>
      <c r="P136">
        <v>1721.104632538056</v>
      </c>
      <c r="Q136">
        <v>1.9563951304511801E-2</v>
      </c>
      <c r="R136">
        <v>3.5971087143361595</v>
      </c>
      <c r="S136">
        <v>1</v>
      </c>
      <c r="T136">
        <v>327.22153608762136</v>
      </c>
      <c r="U136">
        <v>1721.104632538056</v>
      </c>
      <c r="V136">
        <v>90.96793065594332</v>
      </c>
      <c r="W136">
        <v>478.46889522094466</v>
      </c>
      <c r="X136">
        <v>-7.6334999999999999E-4</v>
      </c>
      <c r="Y136">
        <v>235.38237301754489</v>
      </c>
      <c r="Z136">
        <v>66.702325535837247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Exh5-9</vt:lpstr>
      <vt:lpstr>Herengracht Index</vt:lpstr>
      <vt:lpstr>Manh100yrOffIndx(Wheaton)</vt:lpstr>
      <vt:lpstr>NCREIFNOI&amp;Pchg</vt:lpstr>
      <vt:lpstr>'Herengracht Index'!Print_Area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dgeltner</cp:lastModifiedBy>
  <dcterms:created xsi:type="dcterms:W3CDTF">2006-01-12T21:45:23Z</dcterms:created>
  <dcterms:modified xsi:type="dcterms:W3CDTF">2013-02-22T23:41:28Z</dcterms:modified>
</cp:coreProperties>
</file>