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630" windowHeight="4725"/>
  </bookViews>
  <sheets>
    <sheet name="Exhibit 6-6" sheetId="1" r:id="rId1"/>
    <sheet name="RENTCYC" sheetId="2" r:id="rId2"/>
  </sheets>
  <definedNames>
    <definedName name="__123Graph_A" hidden="1">RENTCYC!$B$37:$B$96</definedName>
    <definedName name="__123Graph_ACYCLE2" hidden="1">RENTCYC!$B$37:$B$96</definedName>
    <definedName name="__123Graph_B" hidden="1">RENTCYC!$C$37:$C$96</definedName>
    <definedName name="__123Graph_BCYCLE2" hidden="1">RENTCYC!$C$37:$C$96</definedName>
    <definedName name="__123Graph_C" hidden="1">RENTCYC!$D$37:$D$96</definedName>
    <definedName name="__123Graph_CCYCLE2" hidden="1">RENTCYC!$D$37:$D$96</definedName>
    <definedName name="__123Graph_X" hidden="1">RENTCYC!$A$37:$A$96</definedName>
    <definedName name="__123Graph_XCYCLE2" hidden="1">RENTCYC!$A$37:$A$96</definedName>
    <definedName name="_Regression_Int" localSheetId="1" hidden="1">1</definedName>
    <definedName name="_xlnm.Print_Area" localSheetId="1">RENTCYC!$A$1:$H$25</definedName>
    <definedName name="Print_Area_MI" localSheetId="1">RENTCYC!$A$1:$H$25</definedName>
  </definedNames>
  <calcPr calcId="125725"/>
</workbook>
</file>

<file path=xl/calcChain.xml><?xml version="1.0" encoding="utf-8"?>
<calcChain xmlns="http://schemas.openxmlformats.org/spreadsheetml/2006/main">
  <c r="K37" i="2"/>
  <c r="J40"/>
  <c r="J39"/>
  <c r="J38"/>
  <c r="J37"/>
  <c r="L37"/>
  <c r="I38"/>
  <c r="D37"/>
  <c r="B30"/>
  <c r="B27"/>
  <c r="B32"/>
  <c r="C37"/>
  <c r="B38"/>
  <c r="A77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/>
  <c r="A92" s="1"/>
  <c r="A93" s="1"/>
  <c r="A94" s="1"/>
  <c r="A95" s="1"/>
  <c r="A96" s="1"/>
  <c r="E37" l="1"/>
  <c r="B39"/>
  <c r="I39" s="1"/>
  <c r="B40" l="1"/>
  <c r="I40" s="1"/>
  <c r="B41" l="1"/>
  <c r="J41" l="1"/>
  <c r="I41"/>
  <c r="B42"/>
  <c r="J42" s="1"/>
  <c r="J43" l="1"/>
  <c r="I42"/>
  <c r="B43"/>
  <c r="J44" l="1"/>
  <c r="I43"/>
  <c r="B44"/>
  <c r="I44" l="1"/>
  <c r="B45"/>
  <c r="J45" s="1"/>
  <c r="I45" l="1"/>
  <c r="B46"/>
  <c r="J46" s="1"/>
  <c r="I46" l="1"/>
  <c r="B47"/>
  <c r="J47" s="1"/>
  <c r="I47" l="1"/>
  <c r="B48"/>
  <c r="J48" s="1"/>
  <c r="I48" l="1"/>
  <c r="B49"/>
  <c r="J49" s="1"/>
  <c r="I49" l="1"/>
  <c r="B50"/>
  <c r="J50" s="1"/>
  <c r="I50" l="1"/>
  <c r="B51"/>
  <c r="J51" s="1"/>
  <c r="I51" l="1"/>
  <c r="B52"/>
  <c r="J52" s="1"/>
  <c r="I52" l="1"/>
  <c r="B53"/>
  <c r="J53" s="1"/>
  <c r="I53" l="1"/>
  <c r="B54"/>
  <c r="J54" s="1"/>
  <c r="I54" l="1"/>
  <c r="J55"/>
  <c r="B55"/>
  <c r="I55" l="1"/>
  <c r="B56"/>
  <c r="J56" s="1"/>
  <c r="I56" l="1"/>
  <c r="B57"/>
  <c r="J57" s="1"/>
  <c r="I57" l="1"/>
  <c r="J58"/>
  <c r="B58"/>
  <c r="I58" l="1"/>
  <c r="J59"/>
  <c r="B59"/>
  <c r="I59" l="1"/>
  <c r="J60"/>
  <c r="B60"/>
  <c r="I60" l="1"/>
  <c r="B61"/>
  <c r="J61" s="1"/>
  <c r="I61" l="1"/>
  <c r="B62"/>
  <c r="J62" s="1"/>
  <c r="I62" l="1"/>
  <c r="B63"/>
  <c r="J63" s="1"/>
  <c r="I63" l="1"/>
  <c r="B64"/>
  <c r="J64" s="1"/>
  <c r="I64" l="1"/>
  <c r="J65"/>
  <c r="B65"/>
  <c r="I65" l="1"/>
  <c r="B66"/>
  <c r="J66" s="1"/>
  <c r="I66" l="1"/>
  <c r="B67"/>
  <c r="J67" s="1"/>
  <c r="I67" l="1"/>
  <c r="B68"/>
  <c r="J68" s="1"/>
  <c r="I68" l="1"/>
  <c r="J69"/>
  <c r="B69"/>
  <c r="I69" l="1"/>
  <c r="B70"/>
  <c r="J70" s="1"/>
  <c r="I70" l="1"/>
  <c r="B71"/>
  <c r="J71" s="1"/>
  <c r="I71" l="1"/>
  <c r="B72"/>
  <c r="J72" s="1"/>
  <c r="I72" l="1"/>
  <c r="B73"/>
  <c r="J73" s="1"/>
  <c r="I73" l="1"/>
  <c r="B74"/>
  <c r="J74" s="1"/>
  <c r="I74" l="1"/>
  <c r="B75"/>
  <c r="J75" s="1"/>
  <c r="I75" l="1"/>
  <c r="B76"/>
  <c r="J76" s="1"/>
  <c r="I76" l="1"/>
  <c r="B77"/>
  <c r="J77" s="1"/>
  <c r="I77" l="1"/>
  <c r="B78"/>
  <c r="J78" s="1"/>
  <c r="I78" l="1"/>
  <c r="B79"/>
  <c r="J79" s="1"/>
  <c r="I79" l="1"/>
  <c r="B80"/>
  <c r="J80" s="1"/>
  <c r="I80" l="1"/>
  <c r="B81"/>
  <c r="J81" s="1"/>
  <c r="I81" l="1"/>
  <c r="B82"/>
  <c r="J82" s="1"/>
  <c r="I82" l="1"/>
  <c r="J83"/>
  <c r="B83"/>
  <c r="I83" l="1"/>
  <c r="J84"/>
  <c r="B84"/>
  <c r="I84" l="1"/>
  <c r="B85"/>
  <c r="J85" s="1"/>
  <c r="I85" l="1"/>
  <c r="B86"/>
  <c r="J86" s="1"/>
  <c r="I86" l="1"/>
  <c r="B87"/>
  <c r="J87" s="1"/>
  <c r="I87" l="1"/>
  <c r="B88"/>
  <c r="J88" s="1"/>
  <c r="I88" l="1"/>
  <c r="J89"/>
  <c r="B89"/>
  <c r="I89" l="1"/>
  <c r="B90"/>
  <c r="J90" s="1"/>
  <c r="I90" l="1"/>
  <c r="J91"/>
  <c r="B91"/>
  <c r="I91" l="1"/>
  <c r="J92"/>
  <c r="B92"/>
  <c r="I92" l="1"/>
  <c r="J93"/>
  <c r="B93"/>
  <c r="I93" l="1"/>
  <c r="B94"/>
  <c r="J94" s="1"/>
  <c r="I94" l="1"/>
  <c r="B95"/>
  <c r="J95" s="1"/>
  <c r="I95" l="1"/>
  <c r="B96"/>
  <c r="I96" l="1"/>
  <c r="J96"/>
  <c r="K38" l="1"/>
  <c r="F38" s="1"/>
  <c r="H38" l="1"/>
  <c r="L38"/>
  <c r="E38" s="1"/>
  <c r="G38" s="1"/>
  <c r="C38" l="1"/>
  <c r="D38" s="1"/>
  <c r="L39" s="1"/>
  <c r="E39" s="1"/>
  <c r="G39" s="1"/>
  <c r="K39" l="1"/>
  <c r="F39" s="1"/>
  <c r="H39" s="1"/>
  <c r="C39" l="1"/>
  <c r="D39" s="1"/>
  <c r="L40" s="1"/>
  <c r="E40" s="1"/>
  <c r="G40" s="1"/>
  <c r="K40" l="1"/>
  <c r="F40" s="1"/>
  <c r="H40" l="1"/>
  <c r="C40"/>
  <c r="D40" s="1"/>
  <c r="L41" s="1"/>
  <c r="E41" s="1"/>
  <c r="G41" s="1"/>
  <c r="K41" l="1"/>
  <c r="F41" s="1"/>
  <c r="H41" l="1"/>
  <c r="C41"/>
  <c r="D41" s="1"/>
  <c r="L42" s="1"/>
  <c r="E42" s="1"/>
  <c r="G42" s="1"/>
  <c r="K42" l="1"/>
  <c r="F42" s="1"/>
  <c r="H42" l="1"/>
  <c r="C42"/>
  <c r="D42" s="1"/>
  <c r="L43" s="1"/>
  <c r="E43" s="1"/>
  <c r="G43" s="1"/>
  <c r="K43" l="1"/>
  <c r="F43" s="1"/>
  <c r="H43" l="1"/>
  <c r="C43"/>
  <c r="D43" s="1"/>
  <c r="L44" s="1"/>
  <c r="E44" s="1"/>
  <c r="G44" s="1"/>
  <c r="K44" l="1"/>
  <c r="F44" s="1"/>
  <c r="H44" l="1"/>
  <c r="C44"/>
  <c r="D44" s="1"/>
  <c r="L45" s="1"/>
  <c r="E45" s="1"/>
  <c r="G45" s="1"/>
  <c r="K45" l="1"/>
  <c r="F45" s="1"/>
  <c r="H45" l="1"/>
  <c r="C45"/>
  <c r="D45" s="1"/>
  <c r="L46" s="1"/>
  <c r="E46" s="1"/>
  <c r="G46" s="1"/>
  <c r="K46" l="1"/>
  <c r="F46" s="1"/>
  <c r="H46" l="1"/>
  <c r="C46"/>
  <c r="D46" s="1"/>
  <c r="L47" s="1"/>
  <c r="E47" s="1"/>
  <c r="G47" s="1"/>
  <c r="K47" l="1"/>
  <c r="F47" s="1"/>
  <c r="H47" l="1"/>
  <c r="C47"/>
  <c r="D47" s="1"/>
  <c r="L48" s="1"/>
  <c r="E48" s="1"/>
  <c r="G48" s="1"/>
  <c r="K48" l="1"/>
  <c r="F48" s="1"/>
  <c r="H48" l="1"/>
  <c r="C48"/>
  <c r="D48" s="1"/>
  <c r="L49" s="1"/>
  <c r="E49" s="1"/>
  <c r="G49" s="1"/>
  <c r="K49" l="1"/>
  <c r="F49" s="1"/>
  <c r="H49" l="1"/>
  <c r="C49"/>
  <c r="D49" s="1"/>
  <c r="L50" s="1"/>
  <c r="E50" s="1"/>
  <c r="G50" s="1"/>
  <c r="K50" l="1"/>
  <c r="F50" s="1"/>
  <c r="H50" l="1"/>
  <c r="C50"/>
  <c r="D50" s="1"/>
  <c r="L51" s="1"/>
  <c r="E51" s="1"/>
  <c r="G51" s="1"/>
  <c r="K51" l="1"/>
  <c r="F51" s="1"/>
  <c r="H51" l="1"/>
  <c r="C51"/>
  <c r="D51" s="1"/>
  <c r="L52" s="1"/>
  <c r="E52" s="1"/>
  <c r="G52" s="1"/>
  <c r="K52" l="1"/>
  <c r="F52" s="1"/>
  <c r="H52" l="1"/>
  <c r="C52"/>
  <c r="D52" s="1"/>
  <c r="L53" s="1"/>
  <c r="E53" s="1"/>
  <c r="G53" s="1"/>
  <c r="K53" l="1"/>
  <c r="F53" s="1"/>
  <c r="H53" l="1"/>
  <c r="C53"/>
  <c r="D53" s="1"/>
  <c r="L54" s="1"/>
  <c r="E54" s="1"/>
  <c r="G54" s="1"/>
  <c r="K54" l="1"/>
  <c r="F54" s="1"/>
  <c r="H54" l="1"/>
  <c r="C54"/>
  <c r="D54" s="1"/>
  <c r="L55" s="1"/>
  <c r="E55" s="1"/>
  <c r="G55" s="1"/>
  <c r="K55" l="1"/>
  <c r="F55" s="1"/>
  <c r="H55" l="1"/>
  <c r="C55"/>
  <c r="D55" s="1"/>
  <c r="L56" s="1"/>
  <c r="E56" s="1"/>
  <c r="G56" s="1"/>
  <c r="K56" l="1"/>
  <c r="F56" s="1"/>
  <c r="H56" l="1"/>
  <c r="C56"/>
  <c r="D56" s="1"/>
  <c r="L57" s="1"/>
  <c r="E57" s="1"/>
  <c r="G57" s="1"/>
  <c r="K57" l="1"/>
  <c r="F57" s="1"/>
  <c r="H57" l="1"/>
  <c r="C57"/>
  <c r="D57" s="1"/>
  <c r="L58" s="1"/>
  <c r="E58" s="1"/>
  <c r="G58" s="1"/>
  <c r="K58" l="1"/>
  <c r="F58" s="1"/>
  <c r="H58" l="1"/>
  <c r="C58"/>
  <c r="D58" s="1"/>
  <c r="L59" s="1"/>
  <c r="E59" s="1"/>
  <c r="G59" s="1"/>
  <c r="K59" l="1"/>
  <c r="F59" s="1"/>
  <c r="H59" l="1"/>
  <c r="C59"/>
  <c r="D59" s="1"/>
  <c r="L60" s="1"/>
  <c r="E60" s="1"/>
  <c r="G60" s="1"/>
  <c r="K60" l="1"/>
  <c r="F60" s="1"/>
  <c r="H60" l="1"/>
  <c r="C60"/>
  <c r="D60" s="1"/>
  <c r="L61" s="1"/>
  <c r="E61" s="1"/>
  <c r="G61" s="1"/>
  <c r="K61" l="1"/>
  <c r="F61" s="1"/>
  <c r="H61" l="1"/>
  <c r="C61"/>
  <c r="D61" s="1"/>
  <c r="L62" s="1"/>
  <c r="E62" s="1"/>
  <c r="G62" s="1"/>
  <c r="K62" l="1"/>
  <c r="F62" s="1"/>
  <c r="H62" l="1"/>
  <c r="C62"/>
  <c r="D62" s="1"/>
  <c r="L63" s="1"/>
  <c r="E63" s="1"/>
  <c r="G63" s="1"/>
  <c r="K63" l="1"/>
  <c r="F63" s="1"/>
  <c r="H63" l="1"/>
  <c r="C63"/>
  <c r="D63" s="1"/>
  <c r="L64" s="1"/>
  <c r="E64" s="1"/>
  <c r="G64" s="1"/>
  <c r="K64" l="1"/>
  <c r="F64" s="1"/>
  <c r="H64" l="1"/>
  <c r="C64"/>
  <c r="D64" s="1"/>
  <c r="L65" s="1"/>
  <c r="E65" s="1"/>
  <c r="G65" s="1"/>
  <c r="K65" l="1"/>
  <c r="F65" s="1"/>
  <c r="H65" l="1"/>
  <c r="C65"/>
  <c r="D65" s="1"/>
  <c r="L66" s="1"/>
  <c r="E66" s="1"/>
  <c r="G66" s="1"/>
  <c r="K66" l="1"/>
  <c r="F66" s="1"/>
  <c r="H66" l="1"/>
  <c r="C66"/>
  <c r="D66" s="1"/>
  <c r="L67" s="1"/>
  <c r="E67" s="1"/>
  <c r="G67" s="1"/>
  <c r="K67" l="1"/>
  <c r="F67" s="1"/>
  <c r="H67" l="1"/>
  <c r="C67"/>
  <c r="D67" s="1"/>
  <c r="L68" s="1"/>
  <c r="E68" s="1"/>
  <c r="G68" s="1"/>
  <c r="K68" l="1"/>
  <c r="F68" s="1"/>
  <c r="H68" l="1"/>
  <c r="C68"/>
  <c r="D68" s="1"/>
  <c r="L69" s="1"/>
  <c r="E69" s="1"/>
  <c r="G69" s="1"/>
  <c r="K69" l="1"/>
  <c r="F69" s="1"/>
  <c r="H69" l="1"/>
  <c r="C69"/>
  <c r="D69" s="1"/>
  <c r="L70" s="1"/>
  <c r="E70" s="1"/>
  <c r="G70" s="1"/>
  <c r="K70" l="1"/>
  <c r="F70" s="1"/>
  <c r="H70" l="1"/>
  <c r="C70"/>
  <c r="D70" s="1"/>
  <c r="L71" s="1"/>
  <c r="E71" s="1"/>
  <c r="G71" s="1"/>
  <c r="K71" l="1"/>
  <c r="F71" s="1"/>
  <c r="H71" l="1"/>
  <c r="C71"/>
  <c r="D71" s="1"/>
  <c r="L72" s="1"/>
  <c r="E72" s="1"/>
  <c r="G72" s="1"/>
  <c r="K72" l="1"/>
  <c r="F72" s="1"/>
  <c r="H72" l="1"/>
  <c r="C72"/>
  <c r="D72" s="1"/>
  <c r="L73" s="1"/>
  <c r="E73" s="1"/>
  <c r="G73" s="1"/>
  <c r="K73" l="1"/>
  <c r="F73" s="1"/>
  <c r="H73" l="1"/>
  <c r="C73"/>
  <c r="D73" s="1"/>
  <c r="L74" s="1"/>
  <c r="E74" s="1"/>
  <c r="G74" s="1"/>
  <c r="K74" l="1"/>
  <c r="F74" s="1"/>
  <c r="H74" l="1"/>
  <c r="C74"/>
  <c r="D74" s="1"/>
  <c r="L75" s="1"/>
  <c r="E75" s="1"/>
  <c r="G75" s="1"/>
  <c r="K75" l="1"/>
  <c r="F75" s="1"/>
  <c r="H75" l="1"/>
  <c r="C75"/>
  <c r="D75" s="1"/>
  <c r="L76" s="1"/>
  <c r="E76" s="1"/>
  <c r="G76" s="1"/>
  <c r="K76" l="1"/>
  <c r="F76" s="1"/>
  <c r="H76" l="1"/>
  <c r="C76"/>
  <c r="D76" s="1"/>
  <c r="L77" s="1"/>
  <c r="E77" s="1"/>
  <c r="G77" s="1"/>
  <c r="K77" l="1"/>
  <c r="F77" s="1"/>
  <c r="H77" l="1"/>
  <c r="C77"/>
  <c r="D77" s="1"/>
  <c r="L78" s="1"/>
  <c r="E78" s="1"/>
  <c r="G78" s="1"/>
  <c r="K78" l="1"/>
  <c r="F78" s="1"/>
  <c r="H78" l="1"/>
  <c r="C78"/>
  <c r="D78" s="1"/>
  <c r="L79" s="1"/>
  <c r="E79" s="1"/>
  <c r="G79" s="1"/>
  <c r="K79" l="1"/>
  <c r="F79" s="1"/>
  <c r="H79" l="1"/>
  <c r="C79"/>
  <c r="D79" s="1"/>
  <c r="L80" s="1"/>
  <c r="E80" s="1"/>
  <c r="G80" s="1"/>
  <c r="K80" l="1"/>
  <c r="F80" s="1"/>
  <c r="H80" l="1"/>
  <c r="C80"/>
  <c r="D80" s="1"/>
  <c r="L81" s="1"/>
  <c r="E81" s="1"/>
  <c r="G81" s="1"/>
  <c r="K81" l="1"/>
  <c r="F81" s="1"/>
  <c r="H81" l="1"/>
  <c r="C81"/>
  <c r="D81" s="1"/>
  <c r="L82" s="1"/>
  <c r="E82" s="1"/>
  <c r="G82" s="1"/>
  <c r="K82" l="1"/>
  <c r="F82" s="1"/>
  <c r="H82" l="1"/>
  <c r="C82"/>
  <c r="D82" s="1"/>
  <c r="L83" s="1"/>
  <c r="E83" s="1"/>
  <c r="G83" s="1"/>
  <c r="K83" l="1"/>
  <c r="F83" s="1"/>
  <c r="H83" l="1"/>
  <c r="C83"/>
  <c r="D83" s="1"/>
  <c r="L84" s="1"/>
  <c r="E84" s="1"/>
  <c r="G84" s="1"/>
  <c r="K84" l="1"/>
  <c r="F84" s="1"/>
  <c r="H84" l="1"/>
  <c r="C84"/>
  <c r="D84" s="1"/>
  <c r="L85" s="1"/>
  <c r="E85" s="1"/>
  <c r="G85" s="1"/>
  <c r="K85" l="1"/>
  <c r="F85" s="1"/>
  <c r="H85" l="1"/>
  <c r="C85"/>
  <c r="D85" s="1"/>
  <c r="L86" s="1"/>
  <c r="E86" s="1"/>
  <c r="G86" s="1"/>
  <c r="K86" l="1"/>
  <c r="F86" s="1"/>
  <c r="H86" l="1"/>
  <c r="C86"/>
  <c r="D86" s="1"/>
  <c r="L87" s="1"/>
  <c r="E87" s="1"/>
  <c r="G87" s="1"/>
  <c r="K87" l="1"/>
  <c r="F87" s="1"/>
  <c r="H87" l="1"/>
  <c r="C87"/>
  <c r="D87" s="1"/>
  <c r="L88" s="1"/>
  <c r="E88" s="1"/>
  <c r="G88" s="1"/>
  <c r="K88" l="1"/>
  <c r="F88" s="1"/>
  <c r="H88" l="1"/>
  <c r="C88"/>
  <c r="D88" s="1"/>
  <c r="L89" s="1"/>
  <c r="E89" s="1"/>
  <c r="G89" s="1"/>
  <c r="K89" l="1"/>
  <c r="F89" s="1"/>
  <c r="H89" l="1"/>
  <c r="C89"/>
  <c r="D89" s="1"/>
  <c r="L90" s="1"/>
  <c r="E90" s="1"/>
  <c r="G90" s="1"/>
  <c r="K90" l="1"/>
  <c r="F90" s="1"/>
  <c r="H90" l="1"/>
  <c r="C90"/>
  <c r="D90" s="1"/>
  <c r="L91" s="1"/>
  <c r="E91" s="1"/>
  <c r="G91" s="1"/>
  <c r="K91" l="1"/>
  <c r="F91" s="1"/>
  <c r="H91" l="1"/>
  <c r="C91"/>
  <c r="D91" s="1"/>
  <c r="L92" s="1"/>
  <c r="E92" s="1"/>
  <c r="G92" s="1"/>
  <c r="K92" l="1"/>
  <c r="F92" s="1"/>
  <c r="H92" l="1"/>
  <c r="C92"/>
  <c r="D92" s="1"/>
  <c r="L93" s="1"/>
  <c r="E93" s="1"/>
  <c r="G93" s="1"/>
  <c r="K93" l="1"/>
  <c r="F93" s="1"/>
  <c r="H93" l="1"/>
  <c r="C93"/>
  <c r="D93" s="1"/>
  <c r="L94" s="1"/>
  <c r="E94" s="1"/>
  <c r="G94" s="1"/>
  <c r="K94" l="1"/>
  <c r="F94" s="1"/>
  <c r="H94" l="1"/>
  <c r="C94"/>
  <c r="D94" s="1"/>
  <c r="L95" s="1"/>
  <c r="E95" s="1"/>
  <c r="G95" s="1"/>
  <c r="K95" l="1"/>
  <c r="F95" s="1"/>
  <c r="H95" l="1"/>
  <c r="C95"/>
  <c r="D95" s="1"/>
  <c r="L96" s="1"/>
  <c r="E96" s="1"/>
  <c r="G96" s="1"/>
  <c r="K96" l="1"/>
  <c r="F96" s="1"/>
  <c r="H96" l="1"/>
  <c r="C96"/>
  <c r="D96" s="1"/>
</calcChain>
</file>

<file path=xl/comments1.xml><?xml version="1.0" encoding="utf-8"?>
<comments xmlns="http://schemas.openxmlformats.org/spreadsheetml/2006/main">
  <authors>
    <author>dgeltner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dgeltner:</t>
        </r>
        <r>
          <rPr>
            <sz val="9"/>
            <color indexed="81"/>
            <rFont val="Tahoma"/>
            <family val="2"/>
          </rPr>
          <t xml:space="preserve">
Wheaton type "stock-flow" model of space usage market...</t>
        </r>
      </text>
    </comment>
    <comment ref="H4" authorId="0">
      <text>
        <r>
          <rPr>
            <b/>
            <sz val="9"/>
            <color indexed="81"/>
            <rFont val="Tahoma"/>
            <family val="2"/>
          </rPr>
          <t>dgeltner:</t>
        </r>
        <r>
          <rPr>
            <sz val="9"/>
            <color indexed="81"/>
            <rFont val="Tahoma"/>
            <family val="2"/>
          </rPr>
          <t xml:space="preserve">
If you set this to 1, you'll get random purturbations in the underlying demand (employment) growth rate. Hit F9 key to generate new random history…</t>
        </r>
      </text>
    </comment>
  </commentList>
</comments>
</file>

<file path=xl/comments2.xml><?xml version="1.0" encoding="utf-8"?>
<comments xmlns="http://schemas.openxmlformats.org/spreadsheetml/2006/main">
  <authors>
    <author>dgeltner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dgeltner:</t>
        </r>
        <r>
          <rPr>
            <sz val="9"/>
            <color indexed="81"/>
            <rFont val="Tahoma"/>
            <family val="2"/>
          </rPr>
          <t xml:space="preserve">
Wheaton type "stock-flow" model of space usage market...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dgeltner:</t>
        </r>
        <r>
          <rPr>
            <sz val="9"/>
            <color indexed="81"/>
            <rFont val="Tahoma"/>
            <family val="2"/>
          </rPr>
          <t xml:space="preserve">
The (a) parameter is like an elasticity or sensitivity of the supply of space (construction) to the price of space (rents).</t>
        </r>
      </text>
    </comment>
    <comment ref="A13" authorId="0">
      <text>
        <r>
          <rPr>
            <b/>
            <sz val="9"/>
            <color indexed="81"/>
            <rFont val="Tahoma"/>
            <family val="2"/>
          </rPr>
          <t>dgeltner:</t>
        </r>
        <r>
          <rPr>
            <sz val="9"/>
            <color indexed="81"/>
            <rFont val="Tahoma"/>
            <family val="2"/>
          </rPr>
          <t xml:space="preserve">
The value 10 is a scaling constant, and the (c) parameter is like an elasticity of sensitivity of the demand for space (usage) to the price of space (rents).</t>
        </r>
      </text>
    </comment>
  </commentList>
</comments>
</file>

<file path=xl/sharedStrings.xml><?xml version="1.0" encoding="utf-8"?>
<sst xmlns="http://schemas.openxmlformats.org/spreadsheetml/2006/main" count="73" uniqueCount="68">
  <si>
    <t>ShockYr5</t>
  </si>
  <si>
    <t>IncGro</t>
  </si>
  <si>
    <t>Supp.Elas</t>
  </si>
  <si>
    <t>Dem.Elas</t>
  </si>
  <si>
    <t>RentSensi</t>
  </si>
  <si>
    <t>Random?(1=Yes,0=No)</t>
  </si>
  <si>
    <t>Numerical Example of Real Estate Market Dynamics...</t>
  </si>
  <si>
    <t>Relation between underlying demand growth, lagged or partial responses</t>
  </si>
  <si>
    <t>within the real estate sector, and real estate supply and demand</t>
  </si>
  <si>
    <t>sensitivity to rents, as causes of rent &amp; vacancy cycle.</t>
  </si>
  <si>
    <t>Supply Side: Developers construct additional space (bldgs) in the Mkt</t>
  </si>
  <si>
    <t xml:space="preserve">   in response to perceived rents higher than the "normal" level of $20/SF</t>
  </si>
  <si>
    <t xml:space="preserve">              Supply of Space at time t = S(t) = S(t-1) + C(t)</t>
  </si>
  <si>
    <t>Landlord Behavior: Landlords raise the rent in response to perceived</t>
  </si>
  <si>
    <t xml:space="preserve">   contemporaneous vacancy rates, so...</t>
  </si>
  <si>
    <t xml:space="preserve">   where v(t) = percent vacancy rate in market at time t, and</t>
  </si>
  <si>
    <t xml:space="preserve">   landlords only raise (or lower) rents in response to deviations</t>
  </si>
  <si>
    <t>Vacancy Rate Physics:  Close the loop with the formula for vacancy rate...</t>
  </si>
  <si>
    <t xml:space="preserve">    v(t) = 100(S(t)-OS(t))/S(t)</t>
  </si>
  <si>
    <t>Completed</t>
  </si>
  <si>
    <t>Avail</t>
  </si>
  <si>
    <t>Rent</t>
  </si>
  <si>
    <t>Constr'n</t>
  </si>
  <si>
    <t>Occ.Space</t>
  </si>
  <si>
    <t>Space</t>
  </si>
  <si>
    <t>Absorp'n</t>
  </si>
  <si>
    <t>Growth</t>
  </si>
  <si>
    <t>Year</t>
  </si>
  <si>
    <t>EMPL</t>
  </si>
  <si>
    <t>VAC%</t>
  </si>
  <si>
    <t>RENT</t>
  </si>
  <si>
    <t>CONST</t>
  </si>
  <si>
    <t>(MSF)</t>
  </si>
  <si>
    <t>Inputs:</t>
  </si>
  <si>
    <t>a=</t>
  </si>
  <si>
    <t>b=</t>
  </si>
  <si>
    <t>c=</t>
  </si>
  <si>
    <t>d=</t>
  </si>
  <si>
    <t xml:space="preserve">                                       0, otherwise, where "ER" is the LR equilibrium rent ("replacement cost rent" that triggers new devlpt).</t>
  </si>
  <si>
    <t>&lt;==The (a) parameter is like an elasticity of sensitivity of the supply of space (construction) to the price of space (rents).</t>
  </si>
  <si>
    <t>ER=</t>
  </si>
  <si>
    <t>&lt;==Enter long-run equilibrium rent ("replacement cost rent") in $/SF/yr (such as: 20), that triggers new devlpt activity.</t>
  </si>
  <si>
    <t xml:space="preserve">   But, it takes "d" years to act on demand (find space &amp; move), so...</t>
  </si>
  <si>
    <t xml:space="preserve">   Occupied Space at time t = OS(t) = D(t-d)</t>
  </si>
  <si>
    <t>&lt;==The value 10 is a scaling constant, and the (c) parameter is like an elasticity of sensitivity of the demand for space (usage) to the price of space (rents).</t>
  </si>
  <si>
    <t xml:space="preserve">   10% is the "long-run average" vacancy rate for the market ("natural vacancy rate"), and</t>
  </si>
  <si>
    <t xml:space="preserve">   between the perceived vacancy and the long-run avg ("natural").</t>
  </si>
  <si>
    <t>e=</t>
  </si>
  <si>
    <r>
      <t xml:space="preserve">&lt;==Enter landlord rent sensitivity (response to vacancy) parameter (such as 0.3). </t>
    </r>
    <r>
      <rPr>
        <b/>
        <sz val="8"/>
        <color rgb="FFFF0000"/>
        <rFont val="Arial"/>
        <family val="2"/>
      </rPr>
      <t>NOTE: Entered on "Exhibit" sheet!</t>
    </r>
  </si>
  <si>
    <r>
      <t xml:space="preserve">&lt;==Enter price (rent) elasticity of space </t>
    </r>
    <r>
      <rPr>
        <b/>
        <sz val="8"/>
        <color rgb="FFFF0000"/>
        <rFont val="Arial"/>
        <family val="2"/>
      </rPr>
      <t>demand</t>
    </r>
    <r>
      <rPr>
        <sz val="8"/>
        <color rgb="FFFF0000"/>
        <rFont val="Arial"/>
        <family val="2"/>
      </rPr>
      <t xml:space="preserve"> parameter here (such as: 0.3). </t>
    </r>
    <r>
      <rPr>
        <b/>
        <sz val="8"/>
        <color rgb="FFFF0000"/>
        <rFont val="Arial"/>
        <family val="2"/>
      </rPr>
      <t>NOTE: Entered on "Exhibit" sheet!</t>
    </r>
  </si>
  <si>
    <t>Empl</t>
  </si>
  <si>
    <t xml:space="preserve">   Rent at year t = R(t) = R(t-1)-R(t-1)(e((v(t)-10)/10))</t>
  </si>
  <si>
    <t>&lt;==The (e) parameter governs sensitivity of the landlords' price (rent) response to perceived vacancy.</t>
  </si>
  <si>
    <t>You can vary inputs here and see the effect. (You can even make the underlying demand growth random…)</t>
  </si>
  <si>
    <t>&lt;==If you set this to 1, you'll get random purturbations in the underlying demand (employment) growth rate. Hit F9 key to generate new random history…</t>
  </si>
  <si>
    <t xml:space="preserve">             Construction(t) = C(t) = a(R(t-b)-ER), if R(t-b)&gt;ER</t>
  </si>
  <si>
    <t xml:space="preserve">   But it takes "b" (number of) years for a building to be built and come into the Mkt Supply</t>
  </si>
  <si>
    <t xml:space="preserve">   So, if R(t-b) is the Mkt Rent b years ago, we have...</t>
  </si>
  <si>
    <r>
      <t xml:space="preserve">&lt;==Enter price (rent) elasticity of space </t>
    </r>
    <r>
      <rPr>
        <b/>
        <sz val="8"/>
        <color rgb="FFFF0000"/>
        <rFont val="Arial"/>
        <family val="2"/>
      </rPr>
      <t>supply</t>
    </r>
    <r>
      <rPr>
        <sz val="8"/>
        <color rgb="FFFF0000"/>
        <rFont val="Arial"/>
        <family val="2"/>
      </rPr>
      <t xml:space="preserve"> parameter here (such as: 0.3). </t>
    </r>
    <r>
      <rPr>
        <b/>
        <sz val="8"/>
        <color rgb="FFFF0000"/>
        <rFont val="Arial"/>
        <family val="2"/>
      </rPr>
      <t>NOTE: Entered on "Exhibit" sheet!</t>
    </r>
  </si>
  <si>
    <t>Demand Side: Demand for Space at time t = D(t) = 10+N(t)-cR(t)</t>
  </si>
  <si>
    <t xml:space="preserve">   where N(t) is some measure of underlying need for the space (such as employment times space/employee) at time t, R(t) is rent at t, and "c" is a price elasticity of demand parameter.</t>
  </si>
  <si>
    <t>&lt;==The (d) parameter is the lag time for demand to respond to need in terms of actual space occupied (e.g., to move or vacate).</t>
  </si>
  <si>
    <t>Lagged by"b"</t>
  </si>
  <si>
    <t>Lagged by "d":</t>
  </si>
  <si>
    <r>
      <t xml:space="preserve">&lt;==Enter supply temporal lag (in yrs) here (time to build), such as, 3 (yrs). </t>
    </r>
    <r>
      <rPr>
        <b/>
        <sz val="8"/>
        <color rgb="FFFF0000"/>
        <rFont val="Arial"/>
        <family val="2"/>
      </rPr>
      <t>MUST BE WHOLE NUMBER BETW 1 &amp; 4.</t>
    </r>
  </si>
  <si>
    <r>
      <t xml:space="preserve">&lt;==Enter demandtemporal lag (in yrs) here (time to move &amp; occupy), such as, 1 (yr). </t>
    </r>
    <r>
      <rPr>
        <b/>
        <sz val="8"/>
        <color rgb="FFFF0000"/>
        <rFont val="Arial"/>
        <family val="2"/>
      </rPr>
      <t>MUST BE EITHER 1 OR 2.</t>
    </r>
  </si>
  <si>
    <t xml:space="preserve"> </t>
  </si>
  <si>
    <t>Exhibit 6-6</t>
  </si>
</sst>
</file>

<file path=xl/styles.xml><?xml version="1.0" encoding="utf-8"?>
<styleSheet xmlns="http://schemas.openxmlformats.org/spreadsheetml/2006/main">
  <numFmts count="4">
    <numFmt numFmtId="164" formatCode="0.000_)"/>
    <numFmt numFmtId="165" formatCode="0_)"/>
    <numFmt numFmtId="166" formatCode="0.0_)"/>
    <numFmt numFmtId="167" formatCode="0.00_)"/>
  </numFmts>
  <fonts count="10">
    <font>
      <sz val="10"/>
      <name val="Courier"/>
    </font>
    <font>
      <sz val="8"/>
      <name val="Arial"/>
      <family val="2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FF0000"/>
      <name val="Arial"/>
      <family val="2"/>
    </font>
    <font>
      <sz val="8"/>
      <color rgb="FF0070C0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  <font>
      <b/>
      <sz val="8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37">
    <xf numFmtId="164" fontId="0" fillId="0" borderId="0" xfId="0"/>
    <xf numFmtId="164" fontId="1" fillId="0" borderId="0" xfId="0" applyFont="1" applyAlignment="1" applyProtection="1">
      <alignment horizontal="left"/>
    </xf>
    <xf numFmtId="164" fontId="1" fillId="0" borderId="0" xfId="0" applyFont="1"/>
    <xf numFmtId="164" fontId="1" fillId="0" borderId="0" xfId="0" applyFont="1" applyAlignment="1" applyProtection="1">
      <alignment horizontal="right"/>
    </xf>
    <xf numFmtId="165" fontId="1" fillId="0" borderId="0" xfId="0" applyNumberFormat="1" applyFont="1" applyProtection="1"/>
    <xf numFmtId="166" fontId="1" fillId="0" borderId="0" xfId="0" applyNumberFormat="1" applyFont="1" applyProtection="1"/>
    <xf numFmtId="164" fontId="1" fillId="0" borderId="0" xfId="0" applyFont="1" applyProtection="1"/>
    <xf numFmtId="167" fontId="1" fillId="0" borderId="0" xfId="0" applyNumberFormat="1" applyFont="1" applyProtection="1"/>
    <xf numFmtId="164" fontId="1" fillId="0" borderId="0" xfId="0" applyFont="1" applyAlignment="1">
      <alignment horizontal="right"/>
    </xf>
    <xf numFmtId="164" fontId="1" fillId="0" borderId="0" xfId="0" quotePrefix="1" applyFont="1" applyAlignment="1">
      <alignment horizontal="right"/>
    </xf>
    <xf numFmtId="1" fontId="1" fillId="0" borderId="0" xfId="0" applyNumberFormat="1" applyFont="1" applyProtection="1"/>
    <xf numFmtId="164" fontId="5" fillId="0" borderId="0" xfId="0" quotePrefix="1" applyFont="1"/>
    <xf numFmtId="164" fontId="6" fillId="0" borderId="0" xfId="0" applyFont="1"/>
    <xf numFmtId="164" fontId="1" fillId="2" borderId="1" xfId="0" applyFont="1" applyFill="1" applyBorder="1" applyAlignment="1">
      <alignment horizontal="right"/>
    </xf>
    <xf numFmtId="164" fontId="7" fillId="2" borderId="2" xfId="0" applyFont="1" applyFill="1" applyBorder="1"/>
    <xf numFmtId="164" fontId="5" fillId="2" borderId="2" xfId="0" quotePrefix="1" applyFont="1" applyFill="1" applyBorder="1"/>
    <xf numFmtId="164" fontId="1" fillId="2" borderId="2" xfId="0" applyFont="1" applyFill="1" applyBorder="1"/>
    <xf numFmtId="164" fontId="1" fillId="2" borderId="3" xfId="0" applyFont="1" applyFill="1" applyBorder="1"/>
    <xf numFmtId="164" fontId="1" fillId="0" borderId="0" xfId="0" applyFont="1" applyAlignment="1">
      <alignment horizontal="center"/>
    </xf>
    <xf numFmtId="164" fontId="2" fillId="0" borderId="0" xfId="0" applyFont="1" applyAlignment="1" applyProtection="1">
      <alignment horizontal="left"/>
    </xf>
    <xf numFmtId="164" fontId="9" fillId="0" borderId="0" xfId="0" applyFont="1"/>
    <xf numFmtId="2" fontId="1" fillId="0" borderId="0" xfId="0" applyNumberFormat="1" applyFont="1"/>
    <xf numFmtId="2" fontId="1" fillId="2" borderId="2" xfId="0" applyNumberFormat="1" applyFont="1" applyFill="1" applyBorder="1"/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 applyProtection="1">
      <alignment horizontal="right"/>
    </xf>
    <xf numFmtId="2" fontId="1" fillId="0" borderId="0" xfId="0" applyNumberFormat="1" applyFont="1" applyAlignment="1">
      <alignment horizontal="right"/>
    </xf>
    <xf numFmtId="1" fontId="1" fillId="0" borderId="0" xfId="0" applyNumberFormat="1" applyFont="1"/>
    <xf numFmtId="1" fontId="1" fillId="2" borderId="2" xfId="0" applyNumberFormat="1" applyFont="1" applyFill="1" applyBorder="1"/>
    <xf numFmtId="1" fontId="1" fillId="0" borderId="0" xfId="0" applyNumberFormat="1" applyFont="1" applyAlignment="1">
      <alignment horizontal="right"/>
    </xf>
    <xf numFmtId="164" fontId="1" fillId="2" borderId="2" xfId="0" applyFont="1" applyFill="1" applyBorder="1" applyAlignment="1">
      <alignment horizontal="right"/>
    </xf>
    <xf numFmtId="164" fontId="1" fillId="0" borderId="0" xfId="0" applyFont="1" applyFill="1" applyBorder="1" applyAlignment="1">
      <alignment horizontal="right"/>
    </xf>
    <xf numFmtId="164" fontId="7" fillId="0" borderId="0" xfId="0" applyFont="1" applyFill="1" applyBorder="1"/>
    <xf numFmtId="164" fontId="5" fillId="0" borderId="0" xfId="0" quotePrefix="1" applyFont="1" applyFill="1" applyBorder="1"/>
    <xf numFmtId="164" fontId="1" fillId="0" borderId="0" xfId="0" applyFont="1" applyFill="1" applyBorder="1"/>
    <xf numFmtId="1" fontId="1" fillId="0" borderId="0" xfId="0" applyNumberFormat="1" applyFont="1" applyFill="1" applyBorder="1"/>
    <xf numFmtId="2" fontId="1" fillId="0" borderId="0" xfId="0" applyNumberFormat="1" applyFont="1" applyFill="1" applyBorder="1"/>
    <xf numFmtId="2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074088648855123"/>
          <c:y val="7.763986928600132E-2"/>
          <c:w val="0.78074187028627218"/>
          <c:h val="0.64906930723097223"/>
        </c:manualLayout>
      </c:layout>
      <c:lineChart>
        <c:grouping val="standard"/>
        <c:ser>
          <c:idx val="0"/>
          <c:order val="0"/>
          <c:tx>
            <c:strRef>
              <c:f>RENTCYC!$B$35</c:f>
              <c:strCache>
                <c:ptCount val="1"/>
                <c:pt idx="0">
                  <c:v>EMPL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RENTCYC!$A$37:$A$96</c:f>
              <c:numCache>
                <c:formatCode>0_)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RENTCYC!$B$37:$B$96</c:f>
              <c:numCache>
                <c:formatCode>0</c:formatCode>
                <c:ptCount val="60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70.7</c:v>
                </c:pt>
                <c:pt idx="5">
                  <c:v>71.406999999999996</c:v>
                </c:pt>
                <c:pt idx="6">
                  <c:v>72.121070000000003</c:v>
                </c:pt>
                <c:pt idx="7">
                  <c:v>72.842280700000003</c:v>
                </c:pt>
                <c:pt idx="8">
                  <c:v>73.570703507000005</c:v>
                </c:pt>
                <c:pt idx="9">
                  <c:v>74.306410542070012</c:v>
                </c:pt>
                <c:pt idx="10">
                  <c:v>75.049474647490712</c:v>
                </c:pt>
                <c:pt idx="11">
                  <c:v>75.799969393965625</c:v>
                </c:pt>
                <c:pt idx="12">
                  <c:v>76.557969087905278</c:v>
                </c:pt>
                <c:pt idx="13">
                  <c:v>77.323548778784328</c:v>
                </c:pt>
                <c:pt idx="14">
                  <c:v>78.096784266572172</c:v>
                </c:pt>
                <c:pt idx="15">
                  <c:v>78.877752109237889</c:v>
                </c:pt>
                <c:pt idx="16">
                  <c:v>79.666529630330274</c:v>
                </c:pt>
                <c:pt idx="17">
                  <c:v>80.463194926633577</c:v>
                </c:pt>
                <c:pt idx="18">
                  <c:v>81.267826875899914</c:v>
                </c:pt>
                <c:pt idx="19">
                  <c:v>82.080505144658915</c:v>
                </c:pt>
                <c:pt idx="20">
                  <c:v>82.901310196105499</c:v>
                </c:pt>
                <c:pt idx="21">
                  <c:v>83.730323298066551</c:v>
                </c:pt>
                <c:pt idx="22">
                  <c:v>84.567626531047225</c:v>
                </c:pt>
                <c:pt idx="23">
                  <c:v>85.413302796357698</c:v>
                </c:pt>
                <c:pt idx="24">
                  <c:v>86.267435824321282</c:v>
                </c:pt>
                <c:pt idx="25">
                  <c:v>87.130110182564493</c:v>
                </c:pt>
                <c:pt idx="26">
                  <c:v>88.001411284390144</c:v>
                </c:pt>
                <c:pt idx="27">
                  <c:v>88.88142539723404</c:v>
                </c:pt>
                <c:pt idx="28">
                  <c:v>89.770239651206381</c:v>
                </c:pt>
                <c:pt idx="29">
                  <c:v>90.667942047718441</c:v>
                </c:pt>
                <c:pt idx="30">
                  <c:v>91.57462146819563</c:v>
                </c:pt>
                <c:pt idx="31">
                  <c:v>92.49036768287759</c:v>
                </c:pt>
                <c:pt idx="32">
                  <c:v>93.415271359706367</c:v>
                </c:pt>
                <c:pt idx="33">
                  <c:v>94.349424073303425</c:v>
                </c:pt>
                <c:pt idx="34">
                  <c:v>95.292918314036456</c:v>
                </c:pt>
                <c:pt idx="35">
                  <c:v>96.245847497176825</c:v>
                </c:pt>
                <c:pt idx="36">
                  <c:v>97.208305972148594</c:v>
                </c:pt>
                <c:pt idx="37">
                  <c:v>98.180389031870078</c:v>
                </c:pt>
                <c:pt idx="38">
                  <c:v>99.16219292218878</c:v>
                </c:pt>
                <c:pt idx="39">
                  <c:v>100.15381485141067</c:v>
                </c:pt>
                <c:pt idx="40">
                  <c:v>101.15535299992477</c:v>
                </c:pt>
                <c:pt idx="41">
                  <c:v>102.16690652992402</c:v>
                </c:pt>
                <c:pt idx="42">
                  <c:v>103.18857559522326</c:v>
                </c:pt>
                <c:pt idx="43">
                  <c:v>104.22046135117549</c:v>
                </c:pt>
                <c:pt idx="44">
                  <c:v>105.26266596468724</c:v>
                </c:pt>
                <c:pt idx="45">
                  <c:v>106.31529262433412</c:v>
                </c:pt>
                <c:pt idx="46">
                  <c:v>107.37844555057747</c:v>
                </c:pt>
                <c:pt idx="47">
                  <c:v>108.45223000608324</c:v>
                </c:pt>
                <c:pt idx="48">
                  <c:v>109.53675230614408</c:v>
                </c:pt>
                <c:pt idx="49">
                  <c:v>110.63211982920552</c:v>
                </c:pt>
                <c:pt idx="50">
                  <c:v>111.73844102749757</c:v>
                </c:pt>
                <c:pt idx="51">
                  <c:v>112.85582543777255</c:v>
                </c:pt>
                <c:pt idx="52">
                  <c:v>113.98438369215027</c:v>
                </c:pt>
                <c:pt idx="53">
                  <c:v>115.12422752907177</c:v>
                </c:pt>
                <c:pt idx="54">
                  <c:v>116.27546980436249</c:v>
                </c:pt>
                <c:pt idx="55">
                  <c:v>117.43822450240611</c:v>
                </c:pt>
                <c:pt idx="56">
                  <c:v>118.61260674743018</c:v>
                </c:pt>
                <c:pt idx="57">
                  <c:v>119.79873281490448</c:v>
                </c:pt>
                <c:pt idx="58">
                  <c:v>120.99672014305352</c:v>
                </c:pt>
                <c:pt idx="59">
                  <c:v>122.20668734448405</c:v>
                </c:pt>
              </c:numCache>
            </c:numRef>
          </c:val>
        </c:ser>
        <c:ser>
          <c:idx val="1"/>
          <c:order val="1"/>
          <c:tx>
            <c:strRef>
              <c:f>RENTCYC!$C$36</c:f>
              <c:strCache>
                <c:ptCount val="1"/>
                <c:pt idx="0">
                  <c:v>VAC%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Ref>
              <c:f>RENTCYC!$A$37:$A$96</c:f>
              <c:numCache>
                <c:formatCode>0_)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RENTCYC!$C$37:$C$96</c:f>
              <c:numCache>
                <c:formatCode>0.0_)</c:formatCode>
                <c:ptCount val="6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9.2999999999999972</c:v>
                </c:pt>
                <c:pt idx="6">
                  <c:v>9.222999999999999</c:v>
                </c:pt>
                <c:pt idx="7">
                  <c:v>9.2229152999999897</c:v>
                </c:pt>
                <c:pt idx="8">
                  <c:v>9.8006683319185708</c:v>
                </c:pt>
                <c:pt idx="9">
                  <c:v>10.463237331792273</c:v>
                </c:pt>
                <c:pt idx="10">
                  <c:v>11.110525448732465</c:v>
                </c:pt>
                <c:pt idx="11">
                  <c:v>11.309528524483715</c:v>
                </c:pt>
                <c:pt idx="12">
                  <c:v>10.98920069406946</c:v>
                </c:pt>
                <c:pt idx="13">
                  <c:v>10.107425398746503</c:v>
                </c:pt>
                <c:pt idx="14">
                  <c:v>9.3194973003807622</c:v>
                </c:pt>
                <c:pt idx="15">
                  <c:v>9.1452271588440954</c:v>
                </c:pt>
                <c:pt idx="16">
                  <c:v>9.1148168119460671</c:v>
                </c:pt>
                <c:pt idx="17">
                  <c:v>9.1199064661312566</c:v>
                </c:pt>
                <c:pt idx="18">
                  <c:v>9.1328179472398574</c:v>
                </c:pt>
                <c:pt idx="19">
                  <c:v>9.7321210598179704</c:v>
                </c:pt>
                <c:pt idx="20">
                  <c:v>10.466783922638445</c:v>
                </c:pt>
                <c:pt idx="21">
                  <c:v>11.184991517173225</c:v>
                </c:pt>
                <c:pt idx="22">
                  <c:v>11.473253033692272</c:v>
                </c:pt>
                <c:pt idx="23">
                  <c:v>11.208594024879515</c:v>
                </c:pt>
                <c:pt idx="24">
                  <c:v>10.340848467819432</c:v>
                </c:pt>
                <c:pt idx="25">
                  <c:v>9.3792298883964111</c:v>
                </c:pt>
                <c:pt idx="26">
                  <c:v>9.0970112069146882</c:v>
                </c:pt>
                <c:pt idx="27">
                  <c:v>9.0202774053784172</c:v>
                </c:pt>
                <c:pt idx="28">
                  <c:v>9.0110668323374004</c:v>
                </c:pt>
                <c:pt idx="29">
                  <c:v>9.0229599787132155</c:v>
                </c:pt>
                <c:pt idx="30">
                  <c:v>9.3723822776790229</c:v>
                </c:pt>
                <c:pt idx="31">
                  <c:v>10.128506580179996</c:v>
                </c:pt>
                <c:pt idx="32">
                  <c:v>10.929440580691987</c:v>
                </c:pt>
                <c:pt idx="33">
                  <c:v>11.496116814709715</c:v>
                </c:pt>
                <c:pt idx="34">
                  <c:v>11.543678410771564</c:v>
                </c:pt>
                <c:pt idx="35">
                  <c:v>10.980247592460614</c:v>
                </c:pt>
                <c:pt idx="36">
                  <c:v>9.8724939988202092</c:v>
                </c:pt>
                <c:pt idx="37">
                  <c:v>9.2201830323821117</c:v>
                </c:pt>
                <c:pt idx="38">
                  <c:v>8.9826259182896671</c:v>
                </c:pt>
                <c:pt idx="39">
                  <c:v>8.9066450082648068</c:v>
                </c:pt>
                <c:pt idx="40">
                  <c:v>8.8955328146973915</c:v>
                </c:pt>
                <c:pt idx="41">
                  <c:v>8.9091355218090378</c:v>
                </c:pt>
                <c:pt idx="42">
                  <c:v>9.459431008573624</c:v>
                </c:pt>
                <c:pt idx="43">
                  <c:v>10.302357594696977</c:v>
                </c:pt>
                <c:pt idx="44">
                  <c:v>11.18124471809824</c:v>
                </c:pt>
                <c:pt idx="45">
                  <c:v>11.730584538526474</c:v>
                </c:pt>
                <c:pt idx="46">
                  <c:v>11.72217175542894</c:v>
                </c:pt>
                <c:pt idx="47">
                  <c:v>11.056882942265187</c:v>
                </c:pt>
                <c:pt idx="48">
                  <c:v>9.8285862346346402</c:v>
                </c:pt>
                <c:pt idx="49">
                  <c:v>9.1788149140875177</c:v>
                </c:pt>
                <c:pt idx="50">
                  <c:v>8.8972907037431597</c:v>
                </c:pt>
                <c:pt idx="51">
                  <c:v>8.7864682904497613</c:v>
                </c:pt>
                <c:pt idx="52">
                  <c:v>8.7573398743341766</c:v>
                </c:pt>
                <c:pt idx="53">
                  <c:v>8.7659615349678486</c:v>
                </c:pt>
                <c:pt idx="54">
                  <c:v>9.1713936384037655</c:v>
                </c:pt>
                <c:pt idx="55">
                  <c:v>10.023884737066165</c:v>
                </c:pt>
                <c:pt idx="56">
                  <c:v>10.985278036945212</c:v>
                </c:pt>
                <c:pt idx="57">
                  <c:v>11.739039721791299</c:v>
                </c:pt>
                <c:pt idx="58">
                  <c:v>11.985582646280472</c:v>
                </c:pt>
                <c:pt idx="59">
                  <c:v>11.580476633312777</c:v>
                </c:pt>
              </c:numCache>
            </c:numRef>
          </c:val>
        </c:ser>
        <c:ser>
          <c:idx val="2"/>
          <c:order val="2"/>
          <c:tx>
            <c:strRef>
              <c:f>RENTCYC!$D$35</c:f>
              <c:strCache>
                <c:ptCount val="1"/>
                <c:pt idx="0">
                  <c:v>RENT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RENTCYC!$A$37:$A$96</c:f>
              <c:numCache>
                <c:formatCode>0_)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RENTCYC!$D$37:$D$96</c:f>
              <c:numCache>
                <c:formatCode>0.00_)</c:formatCode>
                <c:ptCount val="6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20.420000000000002</c:v>
                </c:pt>
                <c:pt idx="6">
                  <c:v>20.895990200000004</c:v>
                </c:pt>
                <c:pt idx="7">
                  <c:v>21.383128828273108</c:v>
                </c:pt>
                <c:pt idx="8">
                  <c:v>21.5109988704173</c:v>
                </c:pt>
                <c:pt idx="9">
                  <c:v>21.212057938789737</c:v>
                </c:pt>
                <c:pt idx="10">
                  <c:v>20.505362033959333</c:v>
                </c:pt>
                <c:pt idx="11">
                  <c:v>19.699791339309279</c:v>
                </c:pt>
                <c:pt idx="12">
                  <c:v>19.11517992133323</c:v>
                </c:pt>
                <c:pt idx="13">
                  <c:v>19.05357624657842</c:v>
                </c:pt>
                <c:pt idx="14">
                  <c:v>19.442556548774348</c:v>
                </c:pt>
                <c:pt idx="15">
                  <c:v>19.941125627790253</c:v>
                </c:pt>
                <c:pt idx="16">
                  <c:v>20.470672102487995</c:v>
                </c:pt>
                <c:pt idx="17">
                  <c:v>21.011155287028405</c:v>
                </c:pt>
                <c:pt idx="18">
                  <c:v>21.557770190208426</c:v>
                </c:pt>
                <c:pt idx="19">
                  <c:v>21.731016369145649</c:v>
                </c:pt>
                <c:pt idx="20">
                  <c:v>21.426705697234347</c:v>
                </c:pt>
                <c:pt idx="21">
                  <c:v>20.664991762468649</c:v>
                </c:pt>
                <c:pt idx="22">
                  <c:v>19.751648908310166</c:v>
                </c:pt>
                <c:pt idx="23">
                  <c:v>19.035497162747117</c:v>
                </c:pt>
                <c:pt idx="24">
                  <c:v>18.840850561484011</c:v>
                </c:pt>
                <c:pt idx="25">
                  <c:v>19.19172566865678</c:v>
                </c:pt>
                <c:pt idx="26">
                  <c:v>19.711623064619722</c:v>
                </c:pt>
                <c:pt idx="27">
                  <c:v>20.290980739411879</c:v>
                </c:pt>
                <c:pt idx="28">
                  <c:v>20.892973455140101</c:v>
                </c:pt>
                <c:pt idx="29">
                  <c:v>21.50537159202073</c:v>
                </c:pt>
                <c:pt idx="30">
                  <c:v>21.910286162108239</c:v>
                </c:pt>
                <c:pt idx="31">
                  <c:v>21.825817683744511</c:v>
                </c:pt>
                <c:pt idx="32">
                  <c:v>21.217243663882805</c:v>
                </c:pt>
                <c:pt idx="33">
                  <c:v>20.264939413662958</c:v>
                </c:pt>
                <c:pt idx="34">
                  <c:v>19.326462929609001</c:v>
                </c:pt>
                <c:pt idx="35">
                  <c:v>18.758121366883145</c:v>
                </c:pt>
                <c:pt idx="36">
                  <c:v>18.82987455823724</c:v>
                </c:pt>
                <c:pt idx="37">
                  <c:v>19.270390228596135</c:v>
                </c:pt>
                <c:pt idx="38">
                  <c:v>19.858546095486666</c:v>
                </c:pt>
                <c:pt idx="39">
                  <c:v>20.50991931054978</c:v>
                </c:pt>
                <c:pt idx="40">
                  <c:v>21.189495296100976</c:v>
                </c:pt>
                <c:pt idx="41">
                  <c:v>21.882941327980308</c:v>
                </c:pt>
                <c:pt idx="42">
                  <c:v>22.237818513673574</c:v>
                </c:pt>
                <c:pt idx="43">
                  <c:v>22.036105314160508</c:v>
                </c:pt>
                <c:pt idx="44">
                  <c:v>21.255204323866248</c:v>
                </c:pt>
                <c:pt idx="45">
                  <c:v>20.151686484883129</c:v>
                </c:pt>
                <c:pt idx="46">
                  <c:v>19.110546526227385</c:v>
                </c:pt>
                <c:pt idx="47">
                  <c:v>18.504618206999336</c:v>
                </c:pt>
                <c:pt idx="48">
                  <c:v>18.59977659550464</c:v>
                </c:pt>
                <c:pt idx="49">
                  <c:v>19.057992369750615</c:v>
                </c:pt>
                <c:pt idx="50">
                  <c:v>19.688455130374091</c:v>
                </c:pt>
                <c:pt idx="51">
                  <c:v>20.405232068757073</c:v>
                </c:pt>
                <c:pt idx="52">
                  <c:v>21.16593511616113</c:v>
                </c:pt>
                <c:pt idx="53">
                  <c:v>21.949522458612659</c:v>
                </c:pt>
                <c:pt idx="54">
                  <c:v>22.495147876908835</c:v>
                </c:pt>
                <c:pt idx="55">
                  <c:v>22.479029156139699</c:v>
                </c:pt>
                <c:pt idx="56">
                  <c:v>21.814586344557835</c:v>
                </c:pt>
                <c:pt idx="57">
                  <c:v>20.676493379528871</c:v>
                </c:pt>
                <c:pt idx="58">
                  <c:v>19.444846786319104</c:v>
                </c:pt>
                <c:pt idx="59">
                  <c:v>18.522883006795372</c:v>
                </c:pt>
              </c:numCache>
            </c:numRef>
          </c:val>
        </c:ser>
        <c:marker val="1"/>
        <c:axId val="166055296"/>
        <c:axId val="166073856"/>
      </c:lineChart>
      <c:lineChart>
        <c:grouping val="standard"/>
        <c:ser>
          <c:idx val="3"/>
          <c:order val="3"/>
          <c:tx>
            <c:strRef>
              <c:f>RENTCYC!$E$36</c:f>
              <c:strCache>
                <c:ptCount val="1"/>
                <c:pt idx="0">
                  <c:v>CONST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numRef>
              <c:f>RENTCYC!$A$37:$A$96</c:f>
              <c:numCache>
                <c:formatCode>0_)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RENTCYC!$E$37:$E$96</c:f>
              <c:numCache>
                <c:formatCode>0.000_)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0.1260000000000005</c:v>
                </c:pt>
                <c:pt idx="9">
                  <c:v>0.26879706000000103</c:v>
                </c:pt>
                <c:pt idx="10">
                  <c:v>0.4149386484819324</c:v>
                </c:pt>
                <c:pt idx="11">
                  <c:v>0.45329966112518993</c:v>
                </c:pt>
                <c:pt idx="12">
                  <c:v>0.36361738163692114</c:v>
                </c:pt>
                <c:pt idx="13">
                  <c:v>0.15160861018779989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0.1412016307463986</c:v>
                </c:pt>
                <c:pt idx="20">
                  <c:v>0.3033465861085215</c:v>
                </c:pt>
                <c:pt idx="21">
                  <c:v>0.46733105706252792</c:v>
                </c:pt>
                <c:pt idx="22">
                  <c:v>0.51930491074369478</c:v>
                </c:pt>
                <c:pt idx="23">
                  <c:v>0.42801170917030401</c:v>
                </c:pt>
                <c:pt idx="24">
                  <c:v>0.19949752874059462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8.7294221823563584E-2</c:v>
                </c:pt>
                <c:pt idx="31">
                  <c:v>0.26789203654203037</c:v>
                </c:pt>
                <c:pt idx="32">
                  <c:v>0.45161147760621884</c:v>
                </c:pt>
                <c:pt idx="33">
                  <c:v>0.57308584863247169</c:v>
                </c:pt>
                <c:pt idx="34">
                  <c:v>0.54774530512335318</c:v>
                </c:pt>
                <c:pt idx="35">
                  <c:v>0.36517309916484136</c:v>
                </c:pt>
                <c:pt idx="36">
                  <c:v>7.9481824098887446E-2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0.1529757931649339</c:v>
                </c:pt>
                <c:pt idx="43">
                  <c:v>0.35684858883029269</c:v>
                </c:pt>
                <c:pt idx="44">
                  <c:v>0.56488239839409249</c:v>
                </c:pt>
                <c:pt idx="45">
                  <c:v>0.67134555410207208</c:v>
                </c:pt>
                <c:pt idx="46">
                  <c:v>0.61083159424815248</c:v>
                </c:pt>
                <c:pt idx="47">
                  <c:v>0.37656129715987452</c:v>
                </c:pt>
                <c:pt idx="48">
                  <c:v>4.5505945464938691E-2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0.12156962062712182</c:v>
                </c:pt>
                <c:pt idx="55">
                  <c:v>0.34978053484833893</c:v>
                </c:pt>
                <c:pt idx="56">
                  <c:v>0.58485673758379764</c:v>
                </c:pt>
                <c:pt idx="57">
                  <c:v>0.74854436307265038</c:v>
                </c:pt>
                <c:pt idx="58">
                  <c:v>0.74370874684190968</c:v>
                </c:pt>
                <c:pt idx="59">
                  <c:v>0.54437590336735042</c:v>
                </c:pt>
              </c:numCache>
            </c:numRef>
          </c:val>
        </c:ser>
        <c:marker val="1"/>
        <c:axId val="166075776"/>
        <c:axId val="166085760"/>
      </c:lineChart>
      <c:catAx>
        <c:axId val="166055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6963030907162778"/>
              <c:y val="0.82298261443161402"/>
            </c:manualLayout>
          </c:layout>
          <c:spPr>
            <a:noFill/>
            <a:ln w="25400">
              <a:noFill/>
            </a:ln>
          </c:spPr>
        </c:title>
        <c:numFmt formatCode="0_)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073856"/>
        <c:crosses val="autoZero"/>
        <c:lblAlgn val="ctr"/>
        <c:lblOffset val="100"/>
        <c:tickLblSkip val="3"/>
        <c:tickMarkSkip val="1"/>
      </c:catAx>
      <c:valAx>
        <c:axId val="166073856"/>
        <c:scaling>
          <c:orientation val="minMax"/>
          <c:max val="100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Vac, Rent, Empl.</a:t>
                </a:r>
              </a:p>
            </c:rich>
          </c:tx>
          <c:layout>
            <c:manualLayout>
              <c:xMode val="edge"/>
              <c:yMode val="edge"/>
              <c:x val="2.8148188871801028E-2"/>
              <c:y val="0.26086996080096525"/>
            </c:manualLayout>
          </c:layout>
          <c:spPr>
            <a:noFill/>
            <a:ln w="25400">
              <a:noFill/>
            </a:ln>
          </c:spPr>
        </c:title>
        <c:numFmt formatCode="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055296"/>
        <c:crosses val="autoZero"/>
        <c:crossBetween val="midCat"/>
        <c:majorUnit val="10"/>
        <c:minorUnit val="10"/>
      </c:valAx>
      <c:catAx>
        <c:axId val="166075776"/>
        <c:scaling>
          <c:orientation val="minMax"/>
        </c:scaling>
        <c:delete val="1"/>
        <c:axPos val="b"/>
        <c:numFmt formatCode="0_)" sourceLinked="1"/>
        <c:tickLblPos val="none"/>
        <c:crossAx val="166085760"/>
        <c:crosses val="autoZero"/>
        <c:lblAlgn val="ctr"/>
        <c:lblOffset val="100"/>
      </c:catAx>
      <c:valAx>
        <c:axId val="166085760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Constr. MSF</a:t>
                </a:r>
              </a:p>
            </c:rich>
          </c:tx>
          <c:layout>
            <c:manualLayout>
              <c:xMode val="edge"/>
              <c:yMode val="edge"/>
              <c:x val="0.94222358539291728"/>
              <c:y val="0.29192590851536498"/>
            </c:manualLayout>
          </c:layout>
          <c:spPr>
            <a:noFill/>
            <a:ln w="25400">
              <a:noFill/>
            </a:ln>
          </c:spPr>
        </c:title>
        <c:numFmt formatCode="0.000_)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075776"/>
        <c:crosses val="max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259298696902112"/>
          <c:y val="0.89751688894617399"/>
          <c:w val="0.46963030907162778"/>
          <c:h val="6.832308497168132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122" r="0.75000000000000122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Rent &amp; Vacancy Alone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74088648855128"/>
          <c:y val="7.763986928600132E-2"/>
          <c:w val="0.78074187028627284"/>
          <c:h val="0.64906930723097278"/>
        </c:manualLayout>
      </c:layout>
      <c:lineChart>
        <c:grouping val="standard"/>
        <c:ser>
          <c:idx val="1"/>
          <c:order val="0"/>
          <c:tx>
            <c:strRef>
              <c:f>RENTCYC!$C$36</c:f>
              <c:strCache>
                <c:ptCount val="1"/>
                <c:pt idx="0">
                  <c:v>VAC%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Ref>
              <c:f>RENTCYC!$A$37:$A$96</c:f>
              <c:numCache>
                <c:formatCode>0_)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RENTCYC!$C$37:$C$96</c:f>
              <c:numCache>
                <c:formatCode>0.0_)</c:formatCode>
                <c:ptCount val="6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9.2999999999999972</c:v>
                </c:pt>
                <c:pt idx="6">
                  <c:v>9.222999999999999</c:v>
                </c:pt>
                <c:pt idx="7">
                  <c:v>9.2229152999999897</c:v>
                </c:pt>
                <c:pt idx="8">
                  <c:v>9.8006683319185708</c:v>
                </c:pt>
                <c:pt idx="9">
                  <c:v>10.463237331792273</c:v>
                </c:pt>
                <c:pt idx="10">
                  <c:v>11.110525448732465</c:v>
                </c:pt>
                <c:pt idx="11">
                  <c:v>11.309528524483715</c:v>
                </c:pt>
                <c:pt idx="12">
                  <c:v>10.98920069406946</c:v>
                </c:pt>
                <c:pt idx="13">
                  <c:v>10.107425398746503</c:v>
                </c:pt>
                <c:pt idx="14">
                  <c:v>9.3194973003807622</c:v>
                </c:pt>
                <c:pt idx="15">
                  <c:v>9.1452271588440954</c:v>
                </c:pt>
                <c:pt idx="16">
                  <c:v>9.1148168119460671</c:v>
                </c:pt>
                <c:pt idx="17">
                  <c:v>9.1199064661312566</c:v>
                </c:pt>
                <c:pt idx="18">
                  <c:v>9.1328179472398574</c:v>
                </c:pt>
                <c:pt idx="19">
                  <c:v>9.7321210598179704</c:v>
                </c:pt>
                <c:pt idx="20">
                  <c:v>10.466783922638445</c:v>
                </c:pt>
                <c:pt idx="21">
                  <c:v>11.184991517173225</c:v>
                </c:pt>
                <c:pt idx="22">
                  <c:v>11.473253033692272</c:v>
                </c:pt>
                <c:pt idx="23">
                  <c:v>11.208594024879515</c:v>
                </c:pt>
                <c:pt idx="24">
                  <c:v>10.340848467819432</c:v>
                </c:pt>
                <c:pt idx="25">
                  <c:v>9.3792298883964111</c:v>
                </c:pt>
                <c:pt idx="26">
                  <c:v>9.0970112069146882</c:v>
                </c:pt>
                <c:pt idx="27">
                  <c:v>9.0202774053784172</c:v>
                </c:pt>
                <c:pt idx="28">
                  <c:v>9.0110668323374004</c:v>
                </c:pt>
                <c:pt idx="29">
                  <c:v>9.0229599787132155</c:v>
                </c:pt>
                <c:pt idx="30">
                  <c:v>9.3723822776790229</c:v>
                </c:pt>
                <c:pt idx="31">
                  <c:v>10.128506580179996</c:v>
                </c:pt>
                <c:pt idx="32">
                  <c:v>10.929440580691987</c:v>
                </c:pt>
                <c:pt idx="33">
                  <c:v>11.496116814709715</c:v>
                </c:pt>
                <c:pt idx="34">
                  <c:v>11.543678410771564</c:v>
                </c:pt>
                <c:pt idx="35">
                  <c:v>10.980247592460614</c:v>
                </c:pt>
                <c:pt idx="36">
                  <c:v>9.8724939988202092</c:v>
                </c:pt>
                <c:pt idx="37">
                  <c:v>9.2201830323821117</c:v>
                </c:pt>
                <c:pt idx="38">
                  <c:v>8.9826259182896671</c:v>
                </c:pt>
                <c:pt idx="39">
                  <c:v>8.9066450082648068</c:v>
                </c:pt>
                <c:pt idx="40">
                  <c:v>8.8955328146973915</c:v>
                </c:pt>
                <c:pt idx="41">
                  <c:v>8.9091355218090378</c:v>
                </c:pt>
                <c:pt idx="42">
                  <c:v>9.459431008573624</c:v>
                </c:pt>
                <c:pt idx="43">
                  <c:v>10.302357594696977</c:v>
                </c:pt>
                <c:pt idx="44">
                  <c:v>11.18124471809824</c:v>
                </c:pt>
                <c:pt idx="45">
                  <c:v>11.730584538526474</c:v>
                </c:pt>
                <c:pt idx="46">
                  <c:v>11.72217175542894</c:v>
                </c:pt>
                <c:pt idx="47">
                  <c:v>11.056882942265187</c:v>
                </c:pt>
                <c:pt idx="48">
                  <c:v>9.8285862346346402</c:v>
                </c:pt>
                <c:pt idx="49">
                  <c:v>9.1788149140875177</c:v>
                </c:pt>
                <c:pt idx="50">
                  <c:v>8.8972907037431597</c:v>
                </c:pt>
                <c:pt idx="51">
                  <c:v>8.7864682904497613</c:v>
                </c:pt>
                <c:pt idx="52">
                  <c:v>8.7573398743341766</c:v>
                </c:pt>
                <c:pt idx="53">
                  <c:v>8.7659615349678486</c:v>
                </c:pt>
                <c:pt idx="54">
                  <c:v>9.1713936384037655</c:v>
                </c:pt>
                <c:pt idx="55">
                  <c:v>10.023884737066165</c:v>
                </c:pt>
                <c:pt idx="56">
                  <c:v>10.985278036945212</c:v>
                </c:pt>
                <c:pt idx="57">
                  <c:v>11.739039721791299</c:v>
                </c:pt>
                <c:pt idx="58">
                  <c:v>11.985582646280472</c:v>
                </c:pt>
                <c:pt idx="59">
                  <c:v>11.580476633312777</c:v>
                </c:pt>
              </c:numCache>
            </c:numRef>
          </c:val>
        </c:ser>
        <c:ser>
          <c:idx val="2"/>
          <c:order val="1"/>
          <c:tx>
            <c:strRef>
              <c:f>RENTCYC!$D$35</c:f>
              <c:strCache>
                <c:ptCount val="1"/>
                <c:pt idx="0">
                  <c:v>RENT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RENTCYC!$A$37:$A$96</c:f>
              <c:numCache>
                <c:formatCode>0_)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RENTCYC!$D$37:$D$96</c:f>
              <c:numCache>
                <c:formatCode>0.00_)</c:formatCode>
                <c:ptCount val="6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20.420000000000002</c:v>
                </c:pt>
                <c:pt idx="6">
                  <c:v>20.895990200000004</c:v>
                </c:pt>
                <c:pt idx="7">
                  <c:v>21.383128828273108</c:v>
                </c:pt>
                <c:pt idx="8">
                  <c:v>21.5109988704173</c:v>
                </c:pt>
                <c:pt idx="9">
                  <c:v>21.212057938789737</c:v>
                </c:pt>
                <c:pt idx="10">
                  <c:v>20.505362033959333</c:v>
                </c:pt>
                <c:pt idx="11">
                  <c:v>19.699791339309279</c:v>
                </c:pt>
                <c:pt idx="12">
                  <c:v>19.11517992133323</c:v>
                </c:pt>
                <c:pt idx="13">
                  <c:v>19.05357624657842</c:v>
                </c:pt>
                <c:pt idx="14">
                  <c:v>19.442556548774348</c:v>
                </c:pt>
                <c:pt idx="15">
                  <c:v>19.941125627790253</c:v>
                </c:pt>
                <c:pt idx="16">
                  <c:v>20.470672102487995</c:v>
                </c:pt>
                <c:pt idx="17">
                  <c:v>21.011155287028405</c:v>
                </c:pt>
                <c:pt idx="18">
                  <c:v>21.557770190208426</c:v>
                </c:pt>
                <c:pt idx="19">
                  <c:v>21.731016369145649</c:v>
                </c:pt>
                <c:pt idx="20">
                  <c:v>21.426705697234347</c:v>
                </c:pt>
                <c:pt idx="21">
                  <c:v>20.664991762468649</c:v>
                </c:pt>
                <c:pt idx="22">
                  <c:v>19.751648908310166</c:v>
                </c:pt>
                <c:pt idx="23">
                  <c:v>19.035497162747117</c:v>
                </c:pt>
                <c:pt idx="24">
                  <c:v>18.840850561484011</c:v>
                </c:pt>
                <c:pt idx="25">
                  <c:v>19.19172566865678</c:v>
                </c:pt>
                <c:pt idx="26">
                  <c:v>19.711623064619722</c:v>
                </c:pt>
                <c:pt idx="27">
                  <c:v>20.290980739411879</c:v>
                </c:pt>
                <c:pt idx="28">
                  <c:v>20.892973455140101</c:v>
                </c:pt>
                <c:pt idx="29">
                  <c:v>21.50537159202073</c:v>
                </c:pt>
                <c:pt idx="30">
                  <c:v>21.910286162108239</c:v>
                </c:pt>
                <c:pt idx="31">
                  <c:v>21.825817683744511</c:v>
                </c:pt>
                <c:pt idx="32">
                  <c:v>21.217243663882805</c:v>
                </c:pt>
                <c:pt idx="33">
                  <c:v>20.264939413662958</c:v>
                </c:pt>
                <c:pt idx="34">
                  <c:v>19.326462929609001</c:v>
                </c:pt>
                <c:pt idx="35">
                  <c:v>18.758121366883145</c:v>
                </c:pt>
                <c:pt idx="36">
                  <c:v>18.82987455823724</c:v>
                </c:pt>
                <c:pt idx="37">
                  <c:v>19.270390228596135</c:v>
                </c:pt>
                <c:pt idx="38">
                  <c:v>19.858546095486666</c:v>
                </c:pt>
                <c:pt idx="39">
                  <c:v>20.50991931054978</c:v>
                </c:pt>
                <c:pt idx="40">
                  <c:v>21.189495296100976</c:v>
                </c:pt>
                <c:pt idx="41">
                  <c:v>21.882941327980308</c:v>
                </c:pt>
                <c:pt idx="42">
                  <c:v>22.237818513673574</c:v>
                </c:pt>
                <c:pt idx="43">
                  <c:v>22.036105314160508</c:v>
                </c:pt>
                <c:pt idx="44">
                  <c:v>21.255204323866248</c:v>
                </c:pt>
                <c:pt idx="45">
                  <c:v>20.151686484883129</c:v>
                </c:pt>
                <c:pt idx="46">
                  <c:v>19.110546526227385</c:v>
                </c:pt>
                <c:pt idx="47">
                  <c:v>18.504618206999336</c:v>
                </c:pt>
                <c:pt idx="48">
                  <c:v>18.59977659550464</c:v>
                </c:pt>
                <c:pt idx="49">
                  <c:v>19.057992369750615</c:v>
                </c:pt>
                <c:pt idx="50">
                  <c:v>19.688455130374091</c:v>
                </c:pt>
                <c:pt idx="51">
                  <c:v>20.405232068757073</c:v>
                </c:pt>
                <c:pt idx="52">
                  <c:v>21.16593511616113</c:v>
                </c:pt>
                <c:pt idx="53">
                  <c:v>21.949522458612659</c:v>
                </c:pt>
                <c:pt idx="54">
                  <c:v>22.495147876908835</c:v>
                </c:pt>
                <c:pt idx="55">
                  <c:v>22.479029156139699</c:v>
                </c:pt>
                <c:pt idx="56">
                  <c:v>21.814586344557835</c:v>
                </c:pt>
                <c:pt idx="57">
                  <c:v>20.676493379528871</c:v>
                </c:pt>
                <c:pt idx="58">
                  <c:v>19.444846786319104</c:v>
                </c:pt>
                <c:pt idx="59">
                  <c:v>18.522883006795372</c:v>
                </c:pt>
              </c:numCache>
            </c:numRef>
          </c:val>
        </c:ser>
        <c:marker val="1"/>
        <c:axId val="166118912"/>
        <c:axId val="166120832"/>
      </c:lineChart>
      <c:catAx>
        <c:axId val="166118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6963030907162778"/>
              <c:y val="0.82298261443161402"/>
            </c:manualLayout>
          </c:layout>
          <c:spPr>
            <a:noFill/>
            <a:ln w="25400">
              <a:noFill/>
            </a:ln>
          </c:spPr>
        </c:title>
        <c:numFmt formatCode="0_)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120832"/>
        <c:crosses val="autoZero"/>
        <c:lblAlgn val="ctr"/>
        <c:lblOffset val="100"/>
        <c:tickLblSkip val="3"/>
        <c:tickMarkSkip val="1"/>
      </c:catAx>
      <c:valAx>
        <c:axId val="1661208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Vac, Rent</a:t>
                </a:r>
              </a:p>
            </c:rich>
          </c:tx>
          <c:layout>
            <c:manualLayout>
              <c:xMode val="edge"/>
              <c:yMode val="edge"/>
              <c:x val="2.8148188871801028E-2"/>
              <c:y val="0.26086996080096553"/>
            </c:manualLayout>
          </c:layout>
          <c:spPr>
            <a:noFill/>
            <a:ln w="25400">
              <a:noFill/>
            </a:ln>
          </c:spPr>
        </c:title>
        <c:numFmt formatCode="0.0_)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1189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25929869690214"/>
          <c:y val="0.89751688894617343"/>
          <c:w val="0.46963030907162778"/>
          <c:h val="6.832308497168139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167" r="0.75000000000000167" t="1" header="0.5" footer="0.5"/>
    <c:pageSetup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Employment &amp; Construction Alone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74088648855126"/>
          <c:y val="7.763986928600132E-2"/>
          <c:w val="0.78074187028627262"/>
          <c:h val="0.64906930723097245"/>
        </c:manualLayout>
      </c:layout>
      <c:lineChart>
        <c:grouping val="standard"/>
        <c:ser>
          <c:idx val="0"/>
          <c:order val="0"/>
          <c:tx>
            <c:strRef>
              <c:f>RENTCYC!$B$35</c:f>
              <c:strCache>
                <c:ptCount val="1"/>
                <c:pt idx="0">
                  <c:v>EMPL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RENTCYC!$A$37:$A$96</c:f>
              <c:numCache>
                <c:formatCode>0_)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RENTCYC!$B$37:$B$96</c:f>
              <c:numCache>
                <c:formatCode>0</c:formatCode>
                <c:ptCount val="60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70.7</c:v>
                </c:pt>
                <c:pt idx="5">
                  <c:v>71.406999999999996</c:v>
                </c:pt>
                <c:pt idx="6">
                  <c:v>72.121070000000003</c:v>
                </c:pt>
                <c:pt idx="7">
                  <c:v>72.842280700000003</c:v>
                </c:pt>
                <c:pt idx="8">
                  <c:v>73.570703507000005</c:v>
                </c:pt>
                <c:pt idx="9">
                  <c:v>74.306410542070012</c:v>
                </c:pt>
                <c:pt idx="10">
                  <c:v>75.049474647490712</c:v>
                </c:pt>
                <c:pt idx="11">
                  <c:v>75.799969393965625</c:v>
                </c:pt>
                <c:pt idx="12">
                  <c:v>76.557969087905278</c:v>
                </c:pt>
                <c:pt idx="13">
                  <c:v>77.323548778784328</c:v>
                </c:pt>
                <c:pt idx="14">
                  <c:v>78.096784266572172</c:v>
                </c:pt>
                <c:pt idx="15">
                  <c:v>78.877752109237889</c:v>
                </c:pt>
                <c:pt idx="16">
                  <c:v>79.666529630330274</c:v>
                </c:pt>
                <c:pt idx="17">
                  <c:v>80.463194926633577</c:v>
                </c:pt>
                <c:pt idx="18">
                  <c:v>81.267826875899914</c:v>
                </c:pt>
                <c:pt idx="19">
                  <c:v>82.080505144658915</c:v>
                </c:pt>
                <c:pt idx="20">
                  <c:v>82.901310196105499</c:v>
                </c:pt>
                <c:pt idx="21">
                  <c:v>83.730323298066551</c:v>
                </c:pt>
                <c:pt idx="22">
                  <c:v>84.567626531047225</c:v>
                </c:pt>
                <c:pt idx="23">
                  <c:v>85.413302796357698</c:v>
                </c:pt>
                <c:pt idx="24">
                  <c:v>86.267435824321282</c:v>
                </c:pt>
                <c:pt idx="25">
                  <c:v>87.130110182564493</c:v>
                </c:pt>
                <c:pt idx="26">
                  <c:v>88.001411284390144</c:v>
                </c:pt>
                <c:pt idx="27">
                  <c:v>88.88142539723404</c:v>
                </c:pt>
                <c:pt idx="28">
                  <c:v>89.770239651206381</c:v>
                </c:pt>
                <c:pt idx="29">
                  <c:v>90.667942047718441</c:v>
                </c:pt>
                <c:pt idx="30">
                  <c:v>91.57462146819563</c:v>
                </c:pt>
                <c:pt idx="31">
                  <c:v>92.49036768287759</c:v>
                </c:pt>
                <c:pt idx="32">
                  <c:v>93.415271359706367</c:v>
                </c:pt>
                <c:pt idx="33">
                  <c:v>94.349424073303425</c:v>
                </c:pt>
                <c:pt idx="34">
                  <c:v>95.292918314036456</c:v>
                </c:pt>
                <c:pt idx="35">
                  <c:v>96.245847497176825</c:v>
                </c:pt>
                <c:pt idx="36">
                  <c:v>97.208305972148594</c:v>
                </c:pt>
                <c:pt idx="37">
                  <c:v>98.180389031870078</c:v>
                </c:pt>
                <c:pt idx="38">
                  <c:v>99.16219292218878</c:v>
                </c:pt>
                <c:pt idx="39">
                  <c:v>100.15381485141067</c:v>
                </c:pt>
                <c:pt idx="40">
                  <c:v>101.15535299992477</c:v>
                </c:pt>
                <c:pt idx="41">
                  <c:v>102.16690652992402</c:v>
                </c:pt>
                <c:pt idx="42">
                  <c:v>103.18857559522326</c:v>
                </c:pt>
                <c:pt idx="43">
                  <c:v>104.22046135117549</c:v>
                </c:pt>
                <c:pt idx="44">
                  <c:v>105.26266596468724</c:v>
                </c:pt>
                <c:pt idx="45">
                  <c:v>106.31529262433412</c:v>
                </c:pt>
                <c:pt idx="46">
                  <c:v>107.37844555057747</c:v>
                </c:pt>
                <c:pt idx="47">
                  <c:v>108.45223000608324</c:v>
                </c:pt>
                <c:pt idx="48">
                  <c:v>109.53675230614408</c:v>
                </c:pt>
                <c:pt idx="49">
                  <c:v>110.63211982920552</c:v>
                </c:pt>
                <c:pt idx="50">
                  <c:v>111.73844102749757</c:v>
                </c:pt>
                <c:pt idx="51">
                  <c:v>112.85582543777255</c:v>
                </c:pt>
                <c:pt idx="52">
                  <c:v>113.98438369215027</c:v>
                </c:pt>
                <c:pt idx="53">
                  <c:v>115.12422752907177</c:v>
                </c:pt>
                <c:pt idx="54">
                  <c:v>116.27546980436249</c:v>
                </c:pt>
                <c:pt idx="55">
                  <c:v>117.43822450240611</c:v>
                </c:pt>
                <c:pt idx="56">
                  <c:v>118.61260674743018</c:v>
                </c:pt>
                <c:pt idx="57">
                  <c:v>119.79873281490448</c:v>
                </c:pt>
                <c:pt idx="58">
                  <c:v>120.99672014305352</c:v>
                </c:pt>
                <c:pt idx="59">
                  <c:v>122.20668734448405</c:v>
                </c:pt>
              </c:numCache>
            </c:numRef>
          </c:val>
        </c:ser>
        <c:marker val="1"/>
        <c:axId val="166430208"/>
        <c:axId val="166432128"/>
      </c:lineChart>
      <c:lineChart>
        <c:grouping val="standard"/>
        <c:ser>
          <c:idx val="3"/>
          <c:order val="1"/>
          <c:tx>
            <c:strRef>
              <c:f>RENTCYC!$E$36</c:f>
              <c:strCache>
                <c:ptCount val="1"/>
                <c:pt idx="0">
                  <c:v>CONST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numRef>
              <c:f>RENTCYC!$A$37:$A$96</c:f>
              <c:numCache>
                <c:formatCode>0_)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RENTCYC!$E$37:$E$96</c:f>
              <c:numCache>
                <c:formatCode>0.000_)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0.1260000000000005</c:v>
                </c:pt>
                <c:pt idx="9">
                  <c:v>0.26879706000000103</c:v>
                </c:pt>
                <c:pt idx="10">
                  <c:v>0.4149386484819324</c:v>
                </c:pt>
                <c:pt idx="11">
                  <c:v>0.45329966112518993</c:v>
                </c:pt>
                <c:pt idx="12">
                  <c:v>0.36361738163692114</c:v>
                </c:pt>
                <c:pt idx="13">
                  <c:v>0.15160861018779989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0.1412016307463986</c:v>
                </c:pt>
                <c:pt idx="20">
                  <c:v>0.3033465861085215</c:v>
                </c:pt>
                <c:pt idx="21">
                  <c:v>0.46733105706252792</c:v>
                </c:pt>
                <c:pt idx="22">
                  <c:v>0.51930491074369478</c:v>
                </c:pt>
                <c:pt idx="23">
                  <c:v>0.42801170917030401</c:v>
                </c:pt>
                <c:pt idx="24">
                  <c:v>0.19949752874059462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8.7294221823563584E-2</c:v>
                </c:pt>
                <c:pt idx="31">
                  <c:v>0.26789203654203037</c:v>
                </c:pt>
                <c:pt idx="32">
                  <c:v>0.45161147760621884</c:v>
                </c:pt>
                <c:pt idx="33">
                  <c:v>0.57308584863247169</c:v>
                </c:pt>
                <c:pt idx="34">
                  <c:v>0.54774530512335318</c:v>
                </c:pt>
                <c:pt idx="35">
                  <c:v>0.36517309916484136</c:v>
                </c:pt>
                <c:pt idx="36">
                  <c:v>7.9481824098887446E-2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0.1529757931649339</c:v>
                </c:pt>
                <c:pt idx="43">
                  <c:v>0.35684858883029269</c:v>
                </c:pt>
                <c:pt idx="44">
                  <c:v>0.56488239839409249</c:v>
                </c:pt>
                <c:pt idx="45">
                  <c:v>0.67134555410207208</c:v>
                </c:pt>
                <c:pt idx="46">
                  <c:v>0.61083159424815248</c:v>
                </c:pt>
                <c:pt idx="47">
                  <c:v>0.37656129715987452</c:v>
                </c:pt>
                <c:pt idx="48">
                  <c:v>4.5505945464938691E-2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0.12156962062712182</c:v>
                </c:pt>
                <c:pt idx="55">
                  <c:v>0.34978053484833893</c:v>
                </c:pt>
                <c:pt idx="56">
                  <c:v>0.58485673758379764</c:v>
                </c:pt>
                <c:pt idx="57">
                  <c:v>0.74854436307265038</c:v>
                </c:pt>
                <c:pt idx="58">
                  <c:v>0.74370874684190968</c:v>
                </c:pt>
                <c:pt idx="59">
                  <c:v>0.54437590336735042</c:v>
                </c:pt>
              </c:numCache>
            </c:numRef>
          </c:val>
        </c:ser>
        <c:marker val="1"/>
        <c:axId val="166458880"/>
        <c:axId val="166460416"/>
      </c:lineChart>
      <c:catAx>
        <c:axId val="166430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6963030907162778"/>
              <c:y val="0.82298261443161402"/>
            </c:manualLayout>
          </c:layout>
          <c:spPr>
            <a:noFill/>
            <a:ln w="25400">
              <a:noFill/>
            </a:ln>
          </c:spPr>
        </c:title>
        <c:numFmt formatCode="0_)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432128"/>
        <c:crosses val="autoZero"/>
        <c:lblAlgn val="ctr"/>
        <c:lblOffset val="100"/>
        <c:tickLblSkip val="3"/>
        <c:tickMarkSkip val="1"/>
      </c:catAx>
      <c:valAx>
        <c:axId val="1664321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Empl. 000s</a:t>
                </a:r>
              </a:p>
            </c:rich>
          </c:tx>
          <c:layout>
            <c:manualLayout>
              <c:xMode val="edge"/>
              <c:yMode val="edge"/>
              <c:x val="2.8148188871801028E-2"/>
              <c:y val="0.26086996080096542"/>
            </c:manualLayout>
          </c:layout>
          <c:spPr>
            <a:noFill/>
            <a:ln w="25400">
              <a:noFill/>
            </a:ln>
          </c:spPr>
        </c:title>
        <c:numFmt formatCode="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430208"/>
        <c:crosses val="autoZero"/>
        <c:crossBetween val="midCat"/>
      </c:valAx>
      <c:catAx>
        <c:axId val="166458880"/>
        <c:scaling>
          <c:orientation val="minMax"/>
        </c:scaling>
        <c:delete val="1"/>
        <c:axPos val="b"/>
        <c:numFmt formatCode="0_)" sourceLinked="1"/>
        <c:tickLblPos val="none"/>
        <c:crossAx val="166460416"/>
        <c:crosses val="autoZero"/>
        <c:lblAlgn val="ctr"/>
        <c:lblOffset val="100"/>
      </c:catAx>
      <c:valAx>
        <c:axId val="166460416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Constr. MSF</a:t>
                </a:r>
              </a:p>
            </c:rich>
          </c:tx>
          <c:layout>
            <c:manualLayout>
              <c:xMode val="edge"/>
              <c:yMode val="edge"/>
              <c:x val="0.94222358539291706"/>
              <c:y val="0.29192590851536498"/>
            </c:manualLayout>
          </c:layout>
          <c:spPr>
            <a:noFill/>
            <a:ln w="25400">
              <a:noFill/>
            </a:ln>
          </c:spPr>
        </c:title>
        <c:numFmt formatCode="0.000_)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458880"/>
        <c:crosses val="max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259298696902123"/>
          <c:y val="0.89751688894617376"/>
          <c:w val="0.46963030907162778"/>
          <c:h val="6.832308497168135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144" r="0.75000000000000144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4</xdr:row>
      <xdr:rowOff>76200</xdr:rowOff>
    </xdr:from>
    <xdr:to>
      <xdr:col>13</xdr:col>
      <xdr:colOff>19050</xdr:colOff>
      <xdr:row>26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257175</xdr:colOff>
      <xdr:row>4</xdr:row>
      <xdr:rowOff>95250</xdr:rowOff>
    </xdr:from>
    <xdr:to>
      <xdr:col>26</xdr:col>
      <xdr:colOff>123825</xdr:colOff>
      <xdr:row>26</xdr:row>
      <xdr:rowOff>19050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161925</xdr:colOff>
      <xdr:row>26</xdr:row>
      <xdr:rowOff>57150</xdr:rowOff>
    </xdr:from>
    <xdr:to>
      <xdr:col>13</xdr:col>
      <xdr:colOff>28575</xdr:colOff>
      <xdr:row>47</xdr:row>
      <xdr:rowOff>123825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"/>
  <sheetViews>
    <sheetView tabSelected="1" zoomScale="80" zoomScaleNormal="80" workbookViewId="0">
      <selection activeCell="A2" sqref="A2"/>
    </sheetView>
  </sheetViews>
  <sheetFormatPr defaultColWidth="6.625" defaultRowHeight="11.25"/>
  <cols>
    <col min="1" max="16384" width="6.625" style="2"/>
  </cols>
  <sheetData>
    <row r="1" spans="1:9">
      <c r="A1" s="2" t="s">
        <v>67</v>
      </c>
    </row>
    <row r="2" spans="1:9">
      <c r="A2" s="20" t="s">
        <v>53</v>
      </c>
    </row>
    <row r="3" spans="1:9">
      <c r="A3" s="8" t="s">
        <v>0</v>
      </c>
      <c r="B3" s="8" t="s">
        <v>1</v>
      </c>
      <c r="C3" s="9" t="s">
        <v>2</v>
      </c>
      <c r="D3" s="8" t="s">
        <v>3</v>
      </c>
      <c r="F3" s="9" t="s">
        <v>4</v>
      </c>
      <c r="H3" s="2" t="s">
        <v>5</v>
      </c>
    </row>
    <row r="4" spans="1:9">
      <c r="A4" s="2">
        <v>0</v>
      </c>
      <c r="B4" s="2">
        <v>0.01</v>
      </c>
      <c r="C4" s="2">
        <v>0.3</v>
      </c>
      <c r="D4" s="2">
        <v>0.3</v>
      </c>
      <c r="F4" s="2">
        <v>0.3</v>
      </c>
      <c r="H4" s="2">
        <v>0</v>
      </c>
      <c r="I4" s="11" t="s">
        <v>54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S101"/>
  <sheetViews>
    <sheetView showGridLines="0" workbookViewId="0"/>
  </sheetViews>
  <sheetFormatPr defaultColWidth="6.625" defaultRowHeight="11.25"/>
  <cols>
    <col min="1" max="9" width="6.625" style="2"/>
    <col min="10" max="10" width="8" style="26" bestFit="1" customWidth="1"/>
    <col min="11" max="11" width="6.625" style="21"/>
    <col min="12" max="12" width="8.5" style="8" customWidth="1"/>
    <col min="13" max="13" width="7" style="2" bestFit="1" customWidth="1"/>
    <col min="14" max="14" width="7.875" style="2" bestFit="1" customWidth="1"/>
    <col min="15" max="15" width="8" style="2" bestFit="1" customWidth="1"/>
    <col min="16" max="16" width="9" style="2" bestFit="1" customWidth="1"/>
    <col min="17" max="17" width="8" style="2" bestFit="1" customWidth="1"/>
    <col min="18" max="16384" width="6.625" style="2"/>
  </cols>
  <sheetData>
    <row r="1" spans="1:7">
      <c r="A1" s="19" t="s">
        <v>6</v>
      </c>
    </row>
    <row r="2" spans="1:7">
      <c r="A2" s="1" t="s">
        <v>7</v>
      </c>
    </row>
    <row r="3" spans="1:7">
      <c r="A3" s="1" t="s">
        <v>8</v>
      </c>
    </row>
    <row r="4" spans="1:7">
      <c r="A4" s="1" t="s">
        <v>9</v>
      </c>
    </row>
    <row r="6" spans="1:7">
      <c r="A6" s="1" t="s">
        <v>10</v>
      </c>
    </row>
    <row r="7" spans="1:7">
      <c r="A7" s="1" t="s">
        <v>11</v>
      </c>
    </row>
    <row r="8" spans="1:7">
      <c r="A8" s="1" t="s">
        <v>56</v>
      </c>
    </row>
    <row r="9" spans="1:7">
      <c r="A9" s="1" t="s">
        <v>57</v>
      </c>
    </row>
    <row r="10" spans="1:7">
      <c r="A10" s="1" t="s">
        <v>55</v>
      </c>
      <c r="G10" s="11" t="s">
        <v>39</v>
      </c>
    </row>
    <row r="11" spans="1:7">
      <c r="A11" s="1" t="s">
        <v>38</v>
      </c>
    </row>
    <row r="12" spans="1:7">
      <c r="A12" s="1" t="s">
        <v>12</v>
      </c>
    </row>
    <row r="13" spans="1:7">
      <c r="A13" s="1" t="s">
        <v>59</v>
      </c>
      <c r="G13" s="11" t="s">
        <v>44</v>
      </c>
    </row>
    <row r="14" spans="1:7">
      <c r="A14" s="1" t="s">
        <v>60</v>
      </c>
    </row>
    <row r="15" spans="1:7">
      <c r="A15" s="1" t="s">
        <v>42</v>
      </c>
    </row>
    <row r="16" spans="1:7">
      <c r="A16" s="1" t="s">
        <v>43</v>
      </c>
      <c r="G16" s="11" t="s">
        <v>61</v>
      </c>
    </row>
    <row r="17" spans="1:13">
      <c r="A17" s="1" t="s">
        <v>13</v>
      </c>
    </row>
    <row r="18" spans="1:13">
      <c r="A18" s="1" t="s">
        <v>14</v>
      </c>
    </row>
    <row r="19" spans="1:13">
      <c r="A19" s="1" t="s">
        <v>51</v>
      </c>
      <c r="G19" s="11" t="s">
        <v>52</v>
      </c>
    </row>
    <row r="20" spans="1:13">
      <c r="A20" s="1" t="s">
        <v>15</v>
      </c>
    </row>
    <row r="21" spans="1:13">
      <c r="A21" s="1" t="s">
        <v>45</v>
      </c>
    </row>
    <row r="22" spans="1:13">
      <c r="A22" s="1" t="s">
        <v>16</v>
      </c>
    </row>
    <row r="23" spans="1:13">
      <c r="A23" s="1" t="s">
        <v>46</v>
      </c>
    </row>
    <row r="24" spans="1:13">
      <c r="A24" s="1" t="s">
        <v>17</v>
      </c>
    </row>
    <row r="25" spans="1:13">
      <c r="A25" s="1" t="s">
        <v>18</v>
      </c>
    </row>
    <row r="26" spans="1:13">
      <c r="A26" s="19" t="s">
        <v>33</v>
      </c>
    </row>
    <row r="27" spans="1:13">
      <c r="A27" s="13" t="s">
        <v>34</v>
      </c>
      <c r="B27" s="14">
        <f>'Exhibit 6-6'!C4</f>
        <v>0.3</v>
      </c>
      <c r="C27" s="15" t="s">
        <v>58</v>
      </c>
      <c r="D27" s="16"/>
      <c r="E27" s="16"/>
      <c r="F27" s="16"/>
      <c r="G27" s="16"/>
      <c r="H27" s="16"/>
      <c r="I27" s="16"/>
      <c r="J27" s="27"/>
      <c r="K27" s="22"/>
      <c r="L27" s="29"/>
      <c r="M27" s="17"/>
    </row>
    <row r="28" spans="1:13">
      <c r="A28" s="8" t="s">
        <v>35</v>
      </c>
      <c r="B28" s="12">
        <v>3</v>
      </c>
      <c r="C28" s="11" t="s">
        <v>64</v>
      </c>
    </row>
    <row r="29" spans="1:13">
      <c r="A29" s="8" t="s">
        <v>40</v>
      </c>
      <c r="B29" s="12">
        <v>20</v>
      </c>
      <c r="C29" s="11" t="s">
        <v>41</v>
      </c>
    </row>
    <row r="30" spans="1:13">
      <c r="A30" s="13" t="s">
        <v>36</v>
      </c>
      <c r="B30" s="14">
        <f>'Exhibit 6-6'!D4</f>
        <v>0.3</v>
      </c>
      <c r="C30" s="15" t="s">
        <v>49</v>
      </c>
      <c r="D30" s="16"/>
      <c r="E30" s="16"/>
      <c r="F30" s="16"/>
      <c r="G30" s="16"/>
      <c r="H30" s="16"/>
      <c r="I30" s="16"/>
      <c r="J30" s="27"/>
      <c r="K30" s="22"/>
      <c r="L30" s="29"/>
      <c r="M30" s="17"/>
    </row>
    <row r="31" spans="1:13">
      <c r="A31" s="8" t="s">
        <v>37</v>
      </c>
      <c r="B31" s="12">
        <v>1</v>
      </c>
      <c r="C31" s="11" t="s">
        <v>65</v>
      </c>
    </row>
    <row r="32" spans="1:13">
      <c r="A32" s="13" t="s">
        <v>47</v>
      </c>
      <c r="B32" s="14">
        <f>'Exhibit 6-6'!F4</f>
        <v>0.3</v>
      </c>
      <c r="C32" s="15" t="s">
        <v>48</v>
      </c>
      <c r="D32" s="16"/>
      <c r="E32" s="16"/>
      <c r="F32" s="16"/>
      <c r="G32" s="16"/>
      <c r="H32" s="16"/>
      <c r="I32" s="16"/>
      <c r="J32" s="27"/>
      <c r="K32" s="22"/>
      <c r="L32" s="29"/>
      <c r="M32" s="17"/>
    </row>
    <row r="33" spans="1:19">
      <c r="A33" s="30"/>
      <c r="B33" s="31"/>
      <c r="C33" s="32"/>
      <c r="D33" s="33" t="s">
        <v>66</v>
      </c>
      <c r="E33" s="33"/>
      <c r="F33" s="33"/>
      <c r="G33" s="33"/>
      <c r="H33" s="33"/>
      <c r="I33" s="33"/>
      <c r="J33" s="34"/>
      <c r="K33" s="35"/>
      <c r="L33" s="30"/>
      <c r="M33" s="33"/>
    </row>
    <row r="34" spans="1:19" ht="12.75">
      <c r="D34" s="3" t="s">
        <v>21</v>
      </c>
      <c r="E34" s="1" t="s">
        <v>19</v>
      </c>
      <c r="F34" s="1"/>
      <c r="G34" s="3" t="s">
        <v>20</v>
      </c>
      <c r="I34" s="18" t="s">
        <v>50</v>
      </c>
      <c r="J34" s="36" t="s">
        <v>63</v>
      </c>
      <c r="K34" s="36"/>
      <c r="L34" s="25" t="s">
        <v>62</v>
      </c>
      <c r="M34"/>
      <c r="N34"/>
      <c r="O34"/>
      <c r="P34"/>
      <c r="Q34"/>
      <c r="R34"/>
      <c r="S34"/>
    </row>
    <row r="35" spans="1:19" ht="12.75">
      <c r="B35" s="3" t="s">
        <v>28</v>
      </c>
      <c r="D35" s="3" t="s">
        <v>30</v>
      </c>
      <c r="E35" s="1" t="s">
        <v>22</v>
      </c>
      <c r="F35" s="1" t="s">
        <v>23</v>
      </c>
      <c r="G35" s="3" t="s">
        <v>24</v>
      </c>
      <c r="H35" s="1" t="s">
        <v>25</v>
      </c>
      <c r="I35" s="3" t="s">
        <v>26</v>
      </c>
      <c r="J35" s="28" t="s">
        <v>28</v>
      </c>
      <c r="K35" s="23" t="s">
        <v>30</v>
      </c>
      <c r="L35" s="24" t="s">
        <v>21</v>
      </c>
      <c r="M35"/>
      <c r="N35"/>
      <c r="O35"/>
      <c r="P35"/>
      <c r="Q35"/>
      <c r="R35"/>
      <c r="S35"/>
    </row>
    <row r="36" spans="1:19" ht="12.75">
      <c r="A36" s="3" t="s">
        <v>27</v>
      </c>
      <c r="B36" s="10">
        <v>70</v>
      </c>
      <c r="C36" s="3" t="s">
        <v>29</v>
      </c>
      <c r="D36" s="7">
        <v>20</v>
      </c>
      <c r="E36" s="3" t="s">
        <v>31</v>
      </c>
      <c r="F36" s="3" t="s">
        <v>32</v>
      </c>
      <c r="G36" s="3" t="s">
        <v>32</v>
      </c>
      <c r="H36" s="3" t="s">
        <v>32</v>
      </c>
      <c r="L36" s="25"/>
      <c r="M36"/>
      <c r="N36"/>
      <c r="O36"/>
      <c r="P36"/>
      <c r="Q36"/>
      <c r="R36"/>
      <c r="S36"/>
    </row>
    <row r="37" spans="1:19" ht="12.75">
      <c r="A37" s="4">
        <v>1</v>
      </c>
      <c r="B37" s="10">
        <v>70</v>
      </c>
      <c r="C37" s="5">
        <f t="shared" ref="C37:C68" si="0">100*(G37-F37)/G37</f>
        <v>10</v>
      </c>
      <c r="D37" s="7">
        <f>B29</f>
        <v>20</v>
      </c>
      <c r="E37" s="6">
        <f t="shared" ref="E37:E68" ca="1" si="1">IF(ISNUMBER(L37)=1,IF(D34&gt;$B$29,$B$27*(L37-$B$29),0),0)</f>
        <v>0</v>
      </c>
      <c r="F37" s="6">
        <v>18</v>
      </c>
      <c r="G37" s="6">
        <v>20</v>
      </c>
      <c r="H37" s="6">
        <v>0</v>
      </c>
      <c r="I37" s="6">
        <v>1</v>
      </c>
      <c r="J37" s="26">
        <f ca="1">OFFSET(B37,-$B$31,0)</f>
        <v>70</v>
      </c>
      <c r="K37" s="21">
        <f ca="1">OFFSET(D37,-$B$31,0)</f>
        <v>20</v>
      </c>
      <c r="L37" s="25" t="str">
        <f t="shared" ref="L37:L68" ca="1" si="2">OFFSET(D37,-$B$28,0)</f>
        <v>Rent</v>
      </c>
      <c r="M37"/>
      <c r="N37"/>
      <c r="O37"/>
      <c r="P37"/>
      <c r="Q37"/>
      <c r="R37"/>
      <c r="S37"/>
    </row>
    <row r="38" spans="1:19" ht="12.75">
      <c r="A38" s="4">
        <v>2</v>
      </c>
      <c r="B38" s="10">
        <f>B37</f>
        <v>70</v>
      </c>
      <c r="C38" s="5">
        <f t="shared" ca="1" si="0"/>
        <v>10</v>
      </c>
      <c r="D38" s="7">
        <f ca="1">D37-D37*($B$32*(C38-10)/10)</f>
        <v>20</v>
      </c>
      <c r="E38" s="6">
        <f t="shared" ca="1" si="1"/>
        <v>0</v>
      </c>
      <c r="F38" s="6">
        <f ca="1">10+(200/1000000)*(J38*1000)-$B$30*K38</f>
        <v>18</v>
      </c>
      <c r="G38" s="6">
        <f t="shared" ref="G38:G69" ca="1" si="3">G37+E38</f>
        <v>20</v>
      </c>
      <c r="H38" s="6">
        <f t="shared" ref="H38:H69" ca="1" si="4">F38-F37</f>
        <v>0</v>
      </c>
      <c r="I38" s="6">
        <f>(B38/B37)*I37</f>
        <v>1</v>
      </c>
      <c r="J38" s="26">
        <f t="shared" ref="J38:J96" ca="1" si="5">OFFSET(B38,-$B$31,0)</f>
        <v>70</v>
      </c>
      <c r="K38" s="21">
        <f t="shared" ref="K38:K96" ca="1" si="6">OFFSET(D38,-$B$31,0)</f>
        <v>20</v>
      </c>
      <c r="L38" s="25" t="str">
        <f t="shared" ca="1" si="2"/>
        <v>RENT</v>
      </c>
      <c r="M38"/>
      <c r="N38"/>
      <c r="O38"/>
      <c r="P38"/>
      <c r="Q38"/>
      <c r="R38"/>
      <c r="S38"/>
    </row>
    <row r="39" spans="1:19" ht="12.75">
      <c r="A39" s="4">
        <v>3</v>
      </c>
      <c r="B39" s="10">
        <f>B38</f>
        <v>70</v>
      </c>
      <c r="C39" s="5">
        <f t="shared" ca="1" si="0"/>
        <v>10</v>
      </c>
      <c r="D39" s="7">
        <f t="shared" ref="D39:D96" ca="1" si="7">D38-D38*($B$32*(C39-10)/10)</f>
        <v>20</v>
      </c>
      <c r="E39" s="6">
        <f t="shared" ca="1" si="1"/>
        <v>0</v>
      </c>
      <c r="F39" s="6">
        <f t="shared" ref="F39:F96" ca="1" si="8">10+(200/1000000)*(J39*1000)-$B$30*K39</f>
        <v>18</v>
      </c>
      <c r="G39" s="6">
        <f t="shared" ca="1" si="3"/>
        <v>20</v>
      </c>
      <c r="H39" s="6">
        <f t="shared" ca="1" si="4"/>
        <v>0</v>
      </c>
      <c r="I39" s="6">
        <f t="shared" ref="I39:I96" si="9">(B39/B38)*I38</f>
        <v>1</v>
      </c>
      <c r="J39" s="26">
        <f t="shared" ca="1" si="5"/>
        <v>70</v>
      </c>
      <c r="K39" s="21">
        <f t="shared" ca="1" si="6"/>
        <v>20</v>
      </c>
      <c r="L39" s="25">
        <f t="shared" ca="1" si="2"/>
        <v>20</v>
      </c>
      <c r="M39"/>
      <c r="N39"/>
      <c r="O39"/>
      <c r="P39"/>
      <c r="Q39"/>
      <c r="R39"/>
      <c r="S39"/>
    </row>
    <row r="40" spans="1:19" ht="12.75">
      <c r="A40" s="4">
        <v>4</v>
      </c>
      <c r="B40" s="10">
        <f>B39</f>
        <v>70</v>
      </c>
      <c r="C40" s="5">
        <f t="shared" ca="1" si="0"/>
        <v>10</v>
      </c>
      <c r="D40" s="7">
        <f t="shared" ca="1" si="7"/>
        <v>20</v>
      </c>
      <c r="E40" s="6">
        <f t="shared" ca="1" si="1"/>
        <v>0</v>
      </c>
      <c r="F40" s="6">
        <f t="shared" ca="1" si="8"/>
        <v>18</v>
      </c>
      <c r="G40" s="6">
        <f t="shared" ca="1" si="3"/>
        <v>20</v>
      </c>
      <c r="H40" s="6">
        <f t="shared" ca="1" si="4"/>
        <v>0</v>
      </c>
      <c r="I40" s="6">
        <f t="shared" si="9"/>
        <v>1</v>
      </c>
      <c r="J40" s="26">
        <f t="shared" ca="1" si="5"/>
        <v>70</v>
      </c>
      <c r="K40" s="21">
        <f t="shared" ca="1" si="6"/>
        <v>20</v>
      </c>
      <c r="L40" s="25">
        <f t="shared" ca="1" si="2"/>
        <v>20</v>
      </c>
      <c r="M40"/>
      <c r="N40"/>
      <c r="O40"/>
      <c r="P40"/>
      <c r="Q40"/>
      <c r="R40"/>
      <c r="S40"/>
    </row>
    <row r="41" spans="1:19" ht="12.75">
      <c r="A41" s="4">
        <v>5</v>
      </c>
      <c r="B41" s="10">
        <f ca="1">(1+'Exhibit 6-6'!B$4)*B40+'Exhibit 6-6'!H$4*(0.5*B40-0.5*B39+3*(0.5-RAND()))+'Exhibit 6-6'!A4*(0.1*B40)</f>
        <v>70.7</v>
      </c>
      <c r="C41" s="5">
        <f t="shared" ca="1" si="0"/>
        <v>10</v>
      </c>
      <c r="D41" s="7">
        <f t="shared" ca="1" si="7"/>
        <v>20</v>
      </c>
      <c r="E41" s="6">
        <f t="shared" ca="1" si="1"/>
        <v>0</v>
      </c>
      <c r="F41" s="6">
        <f t="shared" ca="1" si="8"/>
        <v>18</v>
      </c>
      <c r="G41" s="6">
        <f t="shared" ca="1" si="3"/>
        <v>20</v>
      </c>
      <c r="H41" s="6">
        <f t="shared" ca="1" si="4"/>
        <v>0</v>
      </c>
      <c r="I41" s="6">
        <f t="shared" ca="1" si="9"/>
        <v>1.01</v>
      </c>
      <c r="J41" s="26">
        <f t="shared" ca="1" si="5"/>
        <v>70</v>
      </c>
      <c r="K41" s="21">
        <f t="shared" ca="1" si="6"/>
        <v>20</v>
      </c>
      <c r="L41" s="25">
        <f t="shared" ca="1" si="2"/>
        <v>20</v>
      </c>
      <c r="M41"/>
      <c r="N41"/>
      <c r="O41"/>
      <c r="P41"/>
      <c r="Q41"/>
      <c r="R41"/>
      <c r="S41"/>
    </row>
    <row r="42" spans="1:19" ht="12.75">
      <c r="A42" s="4">
        <v>6</v>
      </c>
      <c r="B42" s="10">
        <f ca="1">(1+'Exhibit 6-6'!B$4)*B41+'Exhibit 6-6'!H$4*(0.5*B41-0.5*B40+3*(0.5-RAND()))</f>
        <v>71.406999999999996</v>
      </c>
      <c r="C42" s="5">
        <f t="shared" ca="1" si="0"/>
        <v>9.2999999999999972</v>
      </c>
      <c r="D42" s="7">
        <f t="shared" ca="1" si="7"/>
        <v>20.420000000000002</v>
      </c>
      <c r="E42" s="6">
        <f t="shared" ca="1" si="1"/>
        <v>0</v>
      </c>
      <c r="F42" s="6">
        <f t="shared" ca="1" si="8"/>
        <v>18.14</v>
      </c>
      <c r="G42" s="6">
        <f t="shared" ca="1" si="3"/>
        <v>20</v>
      </c>
      <c r="H42" s="6">
        <f t="shared" ca="1" si="4"/>
        <v>0.14000000000000057</v>
      </c>
      <c r="I42" s="6">
        <f t="shared" ca="1" si="9"/>
        <v>1.0201</v>
      </c>
      <c r="J42" s="26">
        <f t="shared" ca="1" si="5"/>
        <v>70.7</v>
      </c>
      <c r="K42" s="21">
        <f t="shared" ca="1" si="6"/>
        <v>20</v>
      </c>
      <c r="L42" s="25">
        <f t="shared" ca="1" si="2"/>
        <v>20</v>
      </c>
      <c r="M42"/>
      <c r="N42"/>
      <c r="O42"/>
      <c r="P42"/>
      <c r="Q42"/>
      <c r="R42"/>
      <c r="S42"/>
    </row>
    <row r="43" spans="1:19" ht="12.75">
      <c r="A43" s="4">
        <v>7</v>
      </c>
      <c r="B43" s="10">
        <f ca="1">(1+'Exhibit 6-6'!B$4)*B42+'Exhibit 6-6'!H$4*(0.5*B42-0.5*B41+3*(0.5-RAND()))</f>
        <v>72.121070000000003</v>
      </c>
      <c r="C43" s="5">
        <f t="shared" ca="1" si="0"/>
        <v>9.222999999999999</v>
      </c>
      <c r="D43" s="7">
        <f t="shared" ca="1" si="7"/>
        <v>20.895990200000004</v>
      </c>
      <c r="E43" s="6">
        <f t="shared" ca="1" si="1"/>
        <v>0</v>
      </c>
      <c r="F43" s="6">
        <f t="shared" ca="1" si="8"/>
        <v>18.1554</v>
      </c>
      <c r="G43" s="6">
        <f t="shared" ca="1" si="3"/>
        <v>20</v>
      </c>
      <c r="H43" s="6">
        <f t="shared" ca="1" si="4"/>
        <v>1.5399999999999636E-2</v>
      </c>
      <c r="I43" s="6">
        <f t="shared" ca="1" si="9"/>
        <v>1.0303009999999999</v>
      </c>
      <c r="J43" s="26">
        <f t="shared" ca="1" si="5"/>
        <v>71.406999999999996</v>
      </c>
      <c r="K43" s="21">
        <f t="shared" ca="1" si="6"/>
        <v>20.420000000000002</v>
      </c>
      <c r="L43" s="25">
        <f t="shared" ca="1" si="2"/>
        <v>20</v>
      </c>
      <c r="M43"/>
      <c r="N43"/>
      <c r="O43"/>
      <c r="P43"/>
      <c r="Q43"/>
      <c r="R43"/>
      <c r="S43"/>
    </row>
    <row r="44" spans="1:19" ht="12.75">
      <c r="A44" s="4">
        <v>8</v>
      </c>
      <c r="B44" s="10">
        <f ca="1">(1+'Exhibit 6-6'!B$4)*B43+'Exhibit 6-6'!H$4*(0.5*B43-0.5*B42+3*(0.5-RAND()))</f>
        <v>72.842280700000003</v>
      </c>
      <c r="C44" s="5">
        <f t="shared" ca="1" si="0"/>
        <v>9.2229152999999897</v>
      </c>
      <c r="D44" s="7">
        <f t="shared" ca="1" si="7"/>
        <v>21.383128828273108</v>
      </c>
      <c r="E44" s="6">
        <f t="shared" ca="1" si="1"/>
        <v>0</v>
      </c>
      <c r="F44" s="6">
        <f t="shared" ca="1" si="8"/>
        <v>18.155416940000002</v>
      </c>
      <c r="G44" s="6">
        <f t="shared" ca="1" si="3"/>
        <v>20</v>
      </c>
      <c r="H44" s="6">
        <f t="shared" ca="1" si="4"/>
        <v>1.6940000001852695E-5</v>
      </c>
      <c r="I44" s="6">
        <f t="shared" ca="1" si="9"/>
        <v>1.04060401</v>
      </c>
      <c r="J44" s="26">
        <f t="shared" ca="1" si="5"/>
        <v>72.121070000000003</v>
      </c>
      <c r="K44" s="21">
        <f t="shared" ca="1" si="6"/>
        <v>20.895990200000004</v>
      </c>
      <c r="L44" s="25">
        <f t="shared" ca="1" si="2"/>
        <v>20</v>
      </c>
      <c r="M44"/>
      <c r="N44"/>
      <c r="O44"/>
      <c r="P44"/>
      <c r="Q44"/>
      <c r="R44"/>
      <c r="S44"/>
    </row>
    <row r="45" spans="1:19" ht="12.75">
      <c r="A45" s="4">
        <v>9</v>
      </c>
      <c r="B45" s="10">
        <f ca="1">(1+'Exhibit 6-6'!B$4)*B44+'Exhibit 6-6'!H$4*(0.5*B44-0.5*B43+3*(0.5-RAND()))</f>
        <v>73.570703507000005</v>
      </c>
      <c r="C45" s="5">
        <f t="shared" ca="1" si="0"/>
        <v>9.8006683319185708</v>
      </c>
      <c r="D45" s="7">
        <f t="shared" ca="1" si="7"/>
        <v>21.5109988704173</v>
      </c>
      <c r="E45" s="6">
        <f t="shared" ca="1" si="1"/>
        <v>0.1260000000000005</v>
      </c>
      <c r="F45" s="6">
        <f t="shared" ca="1" si="8"/>
        <v>18.15351749151807</v>
      </c>
      <c r="G45" s="6">
        <f t="shared" ca="1" si="3"/>
        <v>20.126000000000001</v>
      </c>
      <c r="H45" s="6">
        <f t="shared" ca="1" si="4"/>
        <v>-1.8994484819323532E-3</v>
      </c>
      <c r="I45" s="6">
        <f t="shared" ca="1" si="9"/>
        <v>1.0510100500999999</v>
      </c>
      <c r="J45" s="26">
        <f t="shared" ca="1" si="5"/>
        <v>72.842280700000003</v>
      </c>
      <c r="K45" s="21">
        <f t="shared" ca="1" si="6"/>
        <v>21.383128828273108</v>
      </c>
      <c r="L45" s="25">
        <f t="shared" ca="1" si="2"/>
        <v>20.420000000000002</v>
      </c>
      <c r="M45"/>
      <c r="N45"/>
      <c r="O45"/>
      <c r="P45"/>
      <c r="Q45"/>
      <c r="R45"/>
      <c r="S45"/>
    </row>
    <row r="46" spans="1:19" ht="12.75">
      <c r="A46" s="4">
        <v>10</v>
      </c>
      <c r="B46" s="10">
        <f ca="1">(1+'Exhibit 6-6'!B$4)*B45+'Exhibit 6-6'!H$4*(0.5*B45-0.5*B44+3*(0.5-RAND()))</f>
        <v>74.306410542070012</v>
      </c>
      <c r="C46" s="5">
        <f t="shared" ca="1" si="0"/>
        <v>10.463237331792273</v>
      </c>
      <c r="D46" s="7">
        <f t="shared" ca="1" si="7"/>
        <v>21.212057938789737</v>
      </c>
      <c r="E46" s="6">
        <f t="shared" ca="1" si="1"/>
        <v>0.26879706000000103</v>
      </c>
      <c r="F46" s="6">
        <f t="shared" ca="1" si="8"/>
        <v>18.260841040274808</v>
      </c>
      <c r="G46" s="6">
        <f t="shared" ca="1" si="3"/>
        <v>20.394797060000002</v>
      </c>
      <c r="H46" s="6">
        <f t="shared" ca="1" si="4"/>
        <v>0.10732354875673877</v>
      </c>
      <c r="I46" s="6">
        <f t="shared" ca="1" si="9"/>
        <v>1.0615201506009999</v>
      </c>
      <c r="J46" s="26">
        <f t="shared" ca="1" si="5"/>
        <v>73.570703507000005</v>
      </c>
      <c r="K46" s="21">
        <f t="shared" ca="1" si="6"/>
        <v>21.5109988704173</v>
      </c>
      <c r="L46" s="25">
        <f t="shared" ca="1" si="2"/>
        <v>20.895990200000004</v>
      </c>
      <c r="M46"/>
      <c r="N46"/>
      <c r="O46"/>
      <c r="P46"/>
      <c r="Q46"/>
      <c r="R46"/>
      <c r="S46"/>
    </row>
    <row r="47" spans="1:19" ht="12.75">
      <c r="A47" s="4">
        <v>11</v>
      </c>
      <c r="B47" s="10">
        <f ca="1">(1+'Exhibit 6-6'!B$4)*B46+'Exhibit 6-6'!H$4*(0.5*B46-0.5*B45+3*(0.5-RAND()))</f>
        <v>75.049474647490712</v>
      </c>
      <c r="C47" s="5">
        <f t="shared" ca="1" si="0"/>
        <v>11.110525448732465</v>
      </c>
      <c r="D47" s="7">
        <f t="shared" ca="1" si="7"/>
        <v>20.505362033959333</v>
      </c>
      <c r="E47" s="6">
        <f t="shared" ca="1" si="1"/>
        <v>0.4149386484819324</v>
      </c>
      <c r="F47" s="6">
        <f t="shared" ca="1" si="8"/>
        <v>18.497664726777082</v>
      </c>
      <c r="G47" s="6">
        <f t="shared" ca="1" si="3"/>
        <v>20.809735708481934</v>
      </c>
      <c r="H47" s="6">
        <f t="shared" ca="1" si="4"/>
        <v>0.23682368650227303</v>
      </c>
      <c r="I47" s="6">
        <f t="shared" ca="1" si="9"/>
        <v>1.0721353521070098</v>
      </c>
      <c r="J47" s="26">
        <f t="shared" ca="1" si="5"/>
        <v>74.306410542070012</v>
      </c>
      <c r="K47" s="21">
        <f t="shared" ca="1" si="6"/>
        <v>21.212057938789737</v>
      </c>
      <c r="L47" s="25">
        <f t="shared" ca="1" si="2"/>
        <v>21.383128828273108</v>
      </c>
      <c r="M47"/>
      <c r="N47"/>
      <c r="O47"/>
      <c r="P47"/>
      <c r="Q47"/>
      <c r="R47"/>
      <c r="S47"/>
    </row>
    <row r="48" spans="1:19" ht="12.75">
      <c r="A48" s="4">
        <v>12</v>
      </c>
      <c r="B48" s="10">
        <f ca="1">(1+'Exhibit 6-6'!B$4)*B47+'Exhibit 6-6'!H$4*(0.5*B47-0.5*B46+3*(0.5-RAND()))</f>
        <v>75.799969393965625</v>
      </c>
      <c r="C48" s="5">
        <f t="shared" ca="1" si="0"/>
        <v>11.309528524483715</v>
      </c>
      <c r="D48" s="7">
        <f t="shared" ca="1" si="7"/>
        <v>19.699791339309279</v>
      </c>
      <c r="E48" s="6">
        <f t="shared" ca="1" si="1"/>
        <v>0.45329966112518993</v>
      </c>
      <c r="F48" s="6">
        <f t="shared" ca="1" si="8"/>
        <v>18.858286319310345</v>
      </c>
      <c r="G48" s="6">
        <f t="shared" ca="1" si="3"/>
        <v>21.263035369607124</v>
      </c>
      <c r="H48" s="6">
        <f t="shared" ca="1" si="4"/>
        <v>0.36062159253326342</v>
      </c>
      <c r="I48" s="6">
        <f t="shared" ca="1" si="9"/>
        <v>1.08285670562808</v>
      </c>
      <c r="J48" s="26">
        <f t="shared" ca="1" si="5"/>
        <v>75.049474647490712</v>
      </c>
      <c r="K48" s="21">
        <f t="shared" ca="1" si="6"/>
        <v>20.505362033959333</v>
      </c>
      <c r="L48" s="25">
        <f t="shared" ca="1" si="2"/>
        <v>21.5109988704173</v>
      </c>
      <c r="M48"/>
      <c r="N48"/>
      <c r="O48"/>
      <c r="P48"/>
      <c r="Q48"/>
      <c r="R48"/>
      <c r="S48"/>
    </row>
    <row r="49" spans="1:19" ht="12.75">
      <c r="A49" s="4">
        <v>13</v>
      </c>
      <c r="B49" s="10">
        <f ca="1">(1+'Exhibit 6-6'!B$4)*B48+'Exhibit 6-6'!H$4*(0.5*B48-0.5*B47+3*(0.5-RAND()))</f>
        <v>76.557969087905278</v>
      </c>
      <c r="C49" s="5">
        <f t="shared" ca="1" si="0"/>
        <v>10.98920069406946</v>
      </c>
      <c r="D49" s="7">
        <f t="shared" ca="1" si="7"/>
        <v>19.11517992133323</v>
      </c>
      <c r="E49" s="6">
        <f t="shared" ca="1" si="1"/>
        <v>0.36361738163692114</v>
      </c>
      <c r="F49" s="6">
        <f t="shared" ca="1" si="8"/>
        <v>19.250056477000342</v>
      </c>
      <c r="G49" s="6">
        <f t="shared" ca="1" si="3"/>
        <v>21.626652751244045</v>
      </c>
      <c r="H49" s="6">
        <f t="shared" ca="1" si="4"/>
        <v>0.39177015768999723</v>
      </c>
      <c r="I49" s="6">
        <f t="shared" ca="1" si="9"/>
        <v>1.0936852726843609</v>
      </c>
      <c r="J49" s="26">
        <f t="shared" ca="1" si="5"/>
        <v>75.799969393965625</v>
      </c>
      <c r="K49" s="21">
        <f t="shared" ca="1" si="6"/>
        <v>19.699791339309279</v>
      </c>
      <c r="L49" s="25">
        <f t="shared" ca="1" si="2"/>
        <v>21.212057938789737</v>
      </c>
      <c r="M49"/>
      <c r="N49"/>
      <c r="O49"/>
      <c r="P49"/>
      <c r="Q49"/>
      <c r="R49"/>
      <c r="S49"/>
    </row>
    <row r="50" spans="1:19" ht="12.75">
      <c r="A50" s="4">
        <v>14</v>
      </c>
      <c r="B50" s="10">
        <f ca="1">(1+'Exhibit 6-6'!B$4)*B49+'Exhibit 6-6'!H$4*(0.5*B49-0.5*B48+3*(0.5-RAND()))</f>
        <v>77.323548778784328</v>
      </c>
      <c r="C50" s="5">
        <f t="shared" ca="1" si="0"/>
        <v>10.107425398746503</v>
      </c>
      <c r="D50" s="7">
        <f t="shared" ca="1" si="7"/>
        <v>19.05357624657842</v>
      </c>
      <c r="E50" s="6">
        <f t="shared" ca="1" si="1"/>
        <v>0.15160861018779989</v>
      </c>
      <c r="F50" s="6">
        <f t="shared" ca="1" si="8"/>
        <v>19.577039841181087</v>
      </c>
      <c r="G50" s="6">
        <f t="shared" ca="1" si="3"/>
        <v>21.778261361431845</v>
      </c>
      <c r="H50" s="6">
        <f t="shared" ca="1" si="4"/>
        <v>0.32698336418074447</v>
      </c>
      <c r="I50" s="6">
        <f t="shared" ca="1" si="9"/>
        <v>1.1046221254112045</v>
      </c>
      <c r="J50" s="26">
        <f t="shared" ca="1" si="5"/>
        <v>76.557969087905278</v>
      </c>
      <c r="K50" s="21">
        <f t="shared" ca="1" si="6"/>
        <v>19.11517992133323</v>
      </c>
      <c r="L50" s="25">
        <f t="shared" ca="1" si="2"/>
        <v>20.505362033959333</v>
      </c>
      <c r="M50"/>
      <c r="N50"/>
      <c r="O50"/>
      <c r="P50"/>
      <c r="Q50"/>
      <c r="R50"/>
      <c r="S50"/>
    </row>
    <row r="51" spans="1:19" ht="12.75">
      <c r="A51" s="4">
        <v>15</v>
      </c>
      <c r="B51" s="10">
        <f ca="1">(1+'Exhibit 6-6'!B$4)*B50+'Exhibit 6-6'!H$4*(0.5*B50-0.5*B49+3*(0.5-RAND()))</f>
        <v>78.096784266572172</v>
      </c>
      <c r="C51" s="5">
        <f t="shared" ca="1" si="0"/>
        <v>9.3194973003807622</v>
      </c>
      <c r="D51" s="7">
        <f t="shared" ca="1" si="7"/>
        <v>19.442556548774348</v>
      </c>
      <c r="E51" s="6">
        <f t="shared" ca="1" si="1"/>
        <v>0</v>
      </c>
      <c r="F51" s="6">
        <f t="shared" ca="1" si="8"/>
        <v>19.748636881783337</v>
      </c>
      <c r="G51" s="6">
        <f t="shared" ca="1" si="3"/>
        <v>21.778261361431845</v>
      </c>
      <c r="H51" s="6">
        <f t="shared" ca="1" si="4"/>
        <v>0.17159704060225067</v>
      </c>
      <c r="I51" s="6">
        <f t="shared" ca="1" si="9"/>
        <v>1.1156683466653166</v>
      </c>
      <c r="J51" s="26">
        <f t="shared" ca="1" si="5"/>
        <v>77.323548778784328</v>
      </c>
      <c r="K51" s="21">
        <f t="shared" ca="1" si="6"/>
        <v>19.05357624657842</v>
      </c>
      <c r="L51" s="25">
        <f t="shared" ca="1" si="2"/>
        <v>19.699791339309279</v>
      </c>
      <c r="M51"/>
      <c r="N51"/>
      <c r="O51"/>
      <c r="P51"/>
      <c r="Q51"/>
      <c r="R51"/>
      <c r="S51"/>
    </row>
    <row r="52" spans="1:19" ht="12.75">
      <c r="A52" s="4">
        <v>16</v>
      </c>
      <c r="B52" s="10">
        <f ca="1">(1+'Exhibit 6-6'!B$4)*B51+'Exhibit 6-6'!H$4*(0.5*B51-0.5*B50+3*(0.5-RAND()))</f>
        <v>78.877752109237889</v>
      </c>
      <c r="C52" s="5">
        <f t="shared" ca="1" si="0"/>
        <v>9.1452271588440954</v>
      </c>
      <c r="D52" s="7">
        <f t="shared" ca="1" si="7"/>
        <v>19.941125627790253</v>
      </c>
      <c r="E52" s="6">
        <f t="shared" ca="1" si="1"/>
        <v>0</v>
      </c>
      <c r="F52" s="6">
        <f t="shared" ca="1" si="8"/>
        <v>19.78658988868213</v>
      </c>
      <c r="G52" s="6">
        <f t="shared" ca="1" si="3"/>
        <v>21.778261361431845</v>
      </c>
      <c r="H52" s="6">
        <f t="shared" ca="1" si="4"/>
        <v>3.7953006898792552E-2</v>
      </c>
      <c r="I52" s="6">
        <f t="shared" ca="1" si="9"/>
        <v>1.1268250301319698</v>
      </c>
      <c r="J52" s="26">
        <f t="shared" ca="1" si="5"/>
        <v>78.096784266572172</v>
      </c>
      <c r="K52" s="21">
        <f t="shared" ca="1" si="6"/>
        <v>19.442556548774348</v>
      </c>
      <c r="L52" s="25">
        <f t="shared" ca="1" si="2"/>
        <v>19.11517992133323</v>
      </c>
      <c r="M52"/>
      <c r="N52"/>
      <c r="O52"/>
      <c r="P52"/>
      <c r="Q52"/>
      <c r="R52"/>
      <c r="S52"/>
    </row>
    <row r="53" spans="1:19" ht="12.75">
      <c r="A53" s="4">
        <v>17</v>
      </c>
      <c r="B53" s="10">
        <f ca="1">(1+'Exhibit 6-6'!B$4)*B52+'Exhibit 6-6'!H$4*(0.5*B52-0.5*B51+3*(0.5-RAND()))</f>
        <v>79.666529630330274</v>
      </c>
      <c r="C53" s="5">
        <f t="shared" ca="1" si="0"/>
        <v>9.1148168119460671</v>
      </c>
      <c r="D53" s="7">
        <f t="shared" ca="1" si="7"/>
        <v>20.470672102487995</v>
      </c>
      <c r="E53" s="6">
        <f t="shared" ca="1" si="1"/>
        <v>0</v>
      </c>
      <c r="F53" s="6">
        <f t="shared" ca="1" si="8"/>
        <v>19.793212733510501</v>
      </c>
      <c r="G53" s="6">
        <f t="shared" ca="1" si="3"/>
        <v>21.778261361431845</v>
      </c>
      <c r="H53" s="6">
        <f t="shared" ca="1" si="4"/>
        <v>6.622844828370944E-3</v>
      </c>
      <c r="I53" s="6">
        <f t="shared" ca="1" si="9"/>
        <v>1.1380932804332895</v>
      </c>
      <c r="J53" s="26">
        <f t="shared" ca="1" si="5"/>
        <v>78.877752109237889</v>
      </c>
      <c r="K53" s="21">
        <f t="shared" ca="1" si="6"/>
        <v>19.941125627790253</v>
      </c>
      <c r="L53" s="25">
        <f t="shared" ca="1" si="2"/>
        <v>19.05357624657842</v>
      </c>
      <c r="M53"/>
      <c r="N53"/>
      <c r="O53"/>
      <c r="P53"/>
      <c r="Q53"/>
      <c r="R53"/>
      <c r="S53"/>
    </row>
    <row r="54" spans="1:19" ht="12.75">
      <c r="A54" s="4">
        <v>18</v>
      </c>
      <c r="B54" s="10">
        <f ca="1">(1+'Exhibit 6-6'!B$4)*B53+'Exhibit 6-6'!H$4*(0.5*B53-0.5*B52+3*(0.5-RAND()))</f>
        <v>80.463194926633577</v>
      </c>
      <c r="C54" s="5">
        <f t="shared" ca="1" si="0"/>
        <v>9.1199064661312566</v>
      </c>
      <c r="D54" s="7">
        <f t="shared" ca="1" si="7"/>
        <v>21.011155287028405</v>
      </c>
      <c r="E54" s="6">
        <f t="shared" ca="1" si="1"/>
        <v>0</v>
      </c>
      <c r="F54" s="6">
        <f t="shared" ca="1" si="8"/>
        <v>19.792104295319657</v>
      </c>
      <c r="G54" s="6">
        <f t="shared" ca="1" si="3"/>
        <v>21.778261361431845</v>
      </c>
      <c r="H54" s="6">
        <f t="shared" ca="1" si="4"/>
        <v>-1.1084381908439411E-3</v>
      </c>
      <c r="I54" s="6">
        <f t="shared" ca="1" si="9"/>
        <v>1.1494742132376223</v>
      </c>
      <c r="J54" s="26">
        <f t="shared" ca="1" si="5"/>
        <v>79.666529630330274</v>
      </c>
      <c r="K54" s="21">
        <f t="shared" ca="1" si="6"/>
        <v>20.470672102487995</v>
      </c>
      <c r="L54" s="25">
        <f t="shared" ca="1" si="2"/>
        <v>19.442556548774348</v>
      </c>
      <c r="M54"/>
      <c r="N54"/>
      <c r="O54"/>
      <c r="P54"/>
      <c r="Q54"/>
      <c r="R54"/>
      <c r="S54"/>
    </row>
    <row r="55" spans="1:19" ht="12.75">
      <c r="A55" s="4">
        <v>19</v>
      </c>
      <c r="B55" s="10">
        <f ca="1">(1+'Exhibit 6-6'!B$4)*B54+'Exhibit 6-6'!H$4*(0.5*B54-0.5*B53+3*(0.5-RAND()))</f>
        <v>81.267826875899914</v>
      </c>
      <c r="C55" s="5">
        <f t="shared" ca="1" si="0"/>
        <v>9.1328179472398574</v>
      </c>
      <c r="D55" s="7">
        <f t="shared" ca="1" si="7"/>
        <v>21.557770190208426</v>
      </c>
      <c r="E55" s="6">
        <f t="shared" ca="1" si="1"/>
        <v>0</v>
      </c>
      <c r="F55" s="6">
        <f t="shared" ca="1" si="8"/>
        <v>19.789292399218194</v>
      </c>
      <c r="G55" s="6">
        <f t="shared" ca="1" si="3"/>
        <v>21.778261361431845</v>
      </c>
      <c r="H55" s="6">
        <f t="shared" ca="1" si="4"/>
        <v>-2.8118961014627075E-3</v>
      </c>
      <c r="I55" s="6">
        <f t="shared" ca="1" si="9"/>
        <v>1.1609689553699987</v>
      </c>
      <c r="J55" s="26">
        <f t="shared" ca="1" si="5"/>
        <v>80.463194926633577</v>
      </c>
      <c r="K55" s="21">
        <f t="shared" ca="1" si="6"/>
        <v>21.011155287028405</v>
      </c>
      <c r="L55" s="25">
        <f t="shared" ca="1" si="2"/>
        <v>19.941125627790253</v>
      </c>
      <c r="M55"/>
      <c r="N55"/>
      <c r="O55"/>
      <c r="P55"/>
      <c r="Q55"/>
      <c r="R55"/>
      <c r="S55"/>
    </row>
    <row r="56" spans="1:19" ht="12.75">
      <c r="A56" s="4">
        <v>20</v>
      </c>
      <c r="B56" s="10">
        <f ca="1">(1+'Exhibit 6-6'!B$4)*B55+'Exhibit 6-6'!H$4*(0.5*B55-0.5*B54+3*(0.5-RAND()))</f>
        <v>82.080505144658915</v>
      </c>
      <c r="C56" s="5">
        <f t="shared" ca="1" si="0"/>
        <v>9.7321210598179704</v>
      </c>
      <c r="D56" s="7">
        <f t="shared" ca="1" si="7"/>
        <v>21.731016369145649</v>
      </c>
      <c r="E56" s="6">
        <f t="shared" ca="1" si="1"/>
        <v>0.1412016307463986</v>
      </c>
      <c r="F56" s="6">
        <f t="shared" ca="1" si="8"/>
        <v>19.786234318117458</v>
      </c>
      <c r="G56" s="6">
        <f t="shared" ca="1" si="3"/>
        <v>21.919462992178243</v>
      </c>
      <c r="H56" s="6">
        <f t="shared" ca="1" si="4"/>
        <v>-3.0580811007361319E-3</v>
      </c>
      <c r="I56" s="6">
        <f t="shared" ca="1" si="9"/>
        <v>1.1725786449236986</v>
      </c>
      <c r="J56" s="26">
        <f t="shared" ca="1" si="5"/>
        <v>81.267826875899914</v>
      </c>
      <c r="K56" s="21">
        <f t="shared" ca="1" si="6"/>
        <v>21.557770190208426</v>
      </c>
      <c r="L56" s="25">
        <f t="shared" ca="1" si="2"/>
        <v>20.470672102487995</v>
      </c>
      <c r="M56"/>
      <c r="N56"/>
    </row>
    <row r="57" spans="1:19">
      <c r="A57" s="4">
        <v>21</v>
      </c>
      <c r="B57" s="10">
        <f ca="1">(1+'Exhibit 6-6'!B$4)*B56+'Exhibit 6-6'!H$4*(0.5*B56-0.5*B55+3*(0.5-RAND()))</f>
        <v>82.901310196105499</v>
      </c>
      <c r="C57" s="5">
        <f t="shared" ca="1" si="0"/>
        <v>10.466783922638445</v>
      </c>
      <c r="D57" s="7">
        <f t="shared" ca="1" si="7"/>
        <v>21.426705697234347</v>
      </c>
      <c r="E57" s="6">
        <f t="shared" ca="1" si="1"/>
        <v>0.3033465861085215</v>
      </c>
      <c r="F57" s="6">
        <f t="shared" ca="1" si="8"/>
        <v>19.896796118188089</v>
      </c>
      <c r="G57" s="6">
        <f t="shared" ca="1" si="3"/>
        <v>22.222809578286764</v>
      </c>
      <c r="H57" s="6">
        <f t="shared" ca="1" si="4"/>
        <v>0.11056180007063077</v>
      </c>
      <c r="I57" s="6">
        <f t="shared" ca="1" si="9"/>
        <v>1.1843044313729356</v>
      </c>
      <c r="J57" s="26">
        <f t="shared" ca="1" si="5"/>
        <v>82.080505144658915</v>
      </c>
      <c r="K57" s="21">
        <f t="shared" ca="1" si="6"/>
        <v>21.731016369145649</v>
      </c>
      <c r="L57" s="25">
        <f t="shared" ca="1" si="2"/>
        <v>21.011155287028405</v>
      </c>
    </row>
    <row r="58" spans="1:19">
      <c r="A58" s="4">
        <v>22</v>
      </c>
      <c r="B58" s="10">
        <f ca="1">(1+'Exhibit 6-6'!B$4)*B57+'Exhibit 6-6'!H$4*(0.5*B57-0.5*B56+3*(0.5-RAND()))</f>
        <v>83.730323298066551</v>
      </c>
      <c r="C58" s="5">
        <f t="shared" ca="1" si="0"/>
        <v>11.184991517173225</v>
      </c>
      <c r="D58" s="7">
        <f t="shared" ca="1" si="7"/>
        <v>20.664991762468649</v>
      </c>
      <c r="E58" s="6">
        <f t="shared" ca="1" si="1"/>
        <v>0.46733105706252792</v>
      </c>
      <c r="F58" s="6">
        <f t="shared" ca="1" si="8"/>
        <v>20.152250330050798</v>
      </c>
      <c r="G58" s="6">
        <f t="shared" ca="1" si="3"/>
        <v>22.690140635349291</v>
      </c>
      <c r="H58" s="6">
        <f t="shared" ca="1" si="4"/>
        <v>0.255454211862709</v>
      </c>
      <c r="I58" s="6">
        <f t="shared" ca="1" si="9"/>
        <v>1.196147475686665</v>
      </c>
      <c r="J58" s="26">
        <f t="shared" ca="1" si="5"/>
        <v>82.901310196105499</v>
      </c>
      <c r="K58" s="21">
        <f t="shared" ca="1" si="6"/>
        <v>21.426705697234347</v>
      </c>
      <c r="L58" s="25">
        <f t="shared" ca="1" si="2"/>
        <v>21.557770190208426</v>
      </c>
    </row>
    <row r="59" spans="1:19">
      <c r="A59" s="4">
        <v>23</v>
      </c>
      <c r="B59" s="10">
        <f ca="1">(1+'Exhibit 6-6'!B$4)*B58+'Exhibit 6-6'!H$4*(0.5*B58-0.5*B57+3*(0.5-RAND()))</f>
        <v>84.567626531047225</v>
      </c>
      <c r="C59" s="5">
        <f t="shared" ca="1" si="0"/>
        <v>11.473253033692272</v>
      </c>
      <c r="D59" s="7">
        <f t="shared" ca="1" si="7"/>
        <v>19.751648908310166</v>
      </c>
      <c r="E59" s="6">
        <f t="shared" ca="1" si="1"/>
        <v>0.51930491074369478</v>
      </c>
      <c r="F59" s="6">
        <f t="shared" ca="1" si="8"/>
        <v>20.546567130872717</v>
      </c>
      <c r="G59" s="6">
        <f t="shared" ca="1" si="3"/>
        <v>23.209445546092986</v>
      </c>
      <c r="H59" s="6">
        <f t="shared" ca="1" si="4"/>
        <v>0.39431680082191889</v>
      </c>
      <c r="I59" s="6">
        <f t="shared" ca="1" si="9"/>
        <v>1.2081089504435316</v>
      </c>
      <c r="J59" s="26">
        <f t="shared" ca="1" si="5"/>
        <v>83.730323298066551</v>
      </c>
      <c r="K59" s="21">
        <f t="shared" ca="1" si="6"/>
        <v>20.664991762468649</v>
      </c>
      <c r="L59" s="25">
        <f t="shared" ca="1" si="2"/>
        <v>21.731016369145649</v>
      </c>
    </row>
    <row r="60" spans="1:19">
      <c r="A60" s="4">
        <v>24</v>
      </c>
      <c r="B60" s="10">
        <f ca="1">(1+'Exhibit 6-6'!B$4)*B59+'Exhibit 6-6'!H$4*(0.5*B59-0.5*B58+3*(0.5-RAND()))</f>
        <v>85.413302796357698</v>
      </c>
      <c r="C60" s="5">
        <f t="shared" ca="1" si="0"/>
        <v>11.208594024879515</v>
      </c>
      <c r="D60" s="7">
        <f t="shared" ca="1" si="7"/>
        <v>19.035497162747117</v>
      </c>
      <c r="E60" s="6">
        <f t="shared" ca="1" si="1"/>
        <v>0.42801170917030401</v>
      </c>
      <c r="F60" s="6">
        <f t="shared" ca="1" si="8"/>
        <v>20.988030633716399</v>
      </c>
      <c r="G60" s="6">
        <f t="shared" ca="1" si="3"/>
        <v>23.637457255263289</v>
      </c>
      <c r="H60" s="6">
        <f t="shared" ca="1" si="4"/>
        <v>0.44146350284368197</v>
      </c>
      <c r="I60" s="6">
        <f t="shared" ca="1" si="9"/>
        <v>1.220190039947967</v>
      </c>
      <c r="J60" s="26">
        <f t="shared" ca="1" si="5"/>
        <v>84.567626531047225</v>
      </c>
      <c r="K60" s="21">
        <f t="shared" ca="1" si="6"/>
        <v>19.751648908310166</v>
      </c>
      <c r="L60" s="25">
        <f t="shared" ca="1" si="2"/>
        <v>21.426705697234347</v>
      </c>
    </row>
    <row r="61" spans="1:19">
      <c r="A61" s="4">
        <v>25</v>
      </c>
      <c r="B61" s="10">
        <f ca="1">(1+'Exhibit 6-6'!B$4)*B60+'Exhibit 6-6'!H$4*(0.5*B60-0.5*B59+3*(0.5-RAND()))</f>
        <v>86.267435824321282</v>
      </c>
      <c r="C61" s="5">
        <f t="shared" ca="1" si="0"/>
        <v>10.340848467819432</v>
      </c>
      <c r="D61" s="7">
        <f t="shared" ca="1" si="7"/>
        <v>18.840850561484011</v>
      </c>
      <c r="E61" s="6">
        <f t="shared" ca="1" si="1"/>
        <v>0.19949752874059462</v>
      </c>
      <c r="F61" s="6">
        <f t="shared" ca="1" si="8"/>
        <v>21.372011410447406</v>
      </c>
      <c r="G61" s="6">
        <f t="shared" ca="1" si="3"/>
        <v>23.836954784003883</v>
      </c>
      <c r="H61" s="6">
        <f t="shared" ca="1" si="4"/>
        <v>0.38398077673100772</v>
      </c>
      <c r="I61" s="6">
        <f t="shared" ca="1" si="9"/>
        <v>1.2323919403474468</v>
      </c>
      <c r="J61" s="26">
        <f t="shared" ca="1" si="5"/>
        <v>85.413302796357698</v>
      </c>
      <c r="K61" s="21">
        <f t="shared" ca="1" si="6"/>
        <v>19.035497162747117</v>
      </c>
      <c r="L61" s="25">
        <f t="shared" ca="1" si="2"/>
        <v>20.664991762468649</v>
      </c>
    </row>
    <row r="62" spans="1:19">
      <c r="A62" s="4">
        <v>26</v>
      </c>
      <c r="B62" s="10">
        <f ca="1">(1+'Exhibit 6-6'!B$4)*B61+'Exhibit 6-6'!H$4*(0.5*B61-0.5*B60+3*(0.5-RAND()))</f>
        <v>87.130110182564493</v>
      </c>
      <c r="C62" s="5">
        <f t="shared" ca="1" si="0"/>
        <v>9.3792298883964111</v>
      </c>
      <c r="D62" s="7">
        <f t="shared" ca="1" si="7"/>
        <v>19.19172566865678</v>
      </c>
      <c r="E62" s="6">
        <f t="shared" ca="1" si="1"/>
        <v>0</v>
      </c>
      <c r="F62" s="6">
        <f t="shared" ca="1" si="8"/>
        <v>21.601231996419052</v>
      </c>
      <c r="G62" s="6">
        <f t="shared" ca="1" si="3"/>
        <v>23.836954784003883</v>
      </c>
      <c r="H62" s="6">
        <f t="shared" ca="1" si="4"/>
        <v>0.22922058597164607</v>
      </c>
      <c r="I62" s="6">
        <f t="shared" ca="1" si="9"/>
        <v>1.2447158597509214</v>
      </c>
      <c r="J62" s="26">
        <f t="shared" ca="1" si="5"/>
        <v>86.267435824321282</v>
      </c>
      <c r="K62" s="21">
        <f t="shared" ca="1" si="6"/>
        <v>18.840850561484011</v>
      </c>
      <c r="L62" s="25">
        <f t="shared" ca="1" si="2"/>
        <v>19.751648908310166</v>
      </c>
    </row>
    <row r="63" spans="1:19">
      <c r="A63" s="4">
        <v>27</v>
      </c>
      <c r="B63" s="10">
        <f ca="1">(1+'Exhibit 6-6'!B$4)*B62+'Exhibit 6-6'!H$4*(0.5*B62-0.5*B61+3*(0.5-RAND()))</f>
        <v>88.001411284390144</v>
      </c>
      <c r="C63" s="5">
        <f t="shared" ca="1" si="0"/>
        <v>9.0970112069146882</v>
      </c>
      <c r="D63" s="7">
        <f t="shared" ca="1" si="7"/>
        <v>19.711623064619722</v>
      </c>
      <c r="E63" s="6">
        <f t="shared" ca="1" si="1"/>
        <v>0</v>
      </c>
      <c r="F63" s="6">
        <f t="shared" ca="1" si="8"/>
        <v>21.668504335915863</v>
      </c>
      <c r="G63" s="6">
        <f t="shared" ca="1" si="3"/>
        <v>23.836954784003883</v>
      </c>
      <c r="H63" s="6">
        <f t="shared" ca="1" si="4"/>
        <v>6.7272339496810218E-2</v>
      </c>
      <c r="I63" s="6">
        <f t="shared" ca="1" si="9"/>
        <v>1.2571630183484306</v>
      </c>
      <c r="J63" s="26">
        <f t="shared" ca="1" si="5"/>
        <v>87.130110182564493</v>
      </c>
      <c r="K63" s="21">
        <f t="shared" ca="1" si="6"/>
        <v>19.19172566865678</v>
      </c>
      <c r="L63" s="25">
        <f t="shared" ca="1" si="2"/>
        <v>19.035497162747117</v>
      </c>
    </row>
    <row r="64" spans="1:19">
      <c r="A64" s="4">
        <v>28</v>
      </c>
      <c r="B64" s="10">
        <f ca="1">(1+'Exhibit 6-6'!B$4)*B63+'Exhibit 6-6'!H$4*(0.5*B63-0.5*B62+3*(0.5-RAND()))</f>
        <v>88.88142539723404</v>
      </c>
      <c r="C64" s="5">
        <f t="shared" ca="1" si="0"/>
        <v>9.0202774053784172</v>
      </c>
      <c r="D64" s="7">
        <f t="shared" ca="1" si="7"/>
        <v>20.290980739411879</v>
      </c>
      <c r="E64" s="6">
        <f t="shared" ca="1" si="1"/>
        <v>0</v>
      </c>
      <c r="F64" s="6">
        <f t="shared" ca="1" si="8"/>
        <v>21.686795337492111</v>
      </c>
      <c r="G64" s="6">
        <f t="shared" ca="1" si="3"/>
        <v>23.836954784003883</v>
      </c>
      <c r="H64" s="6">
        <f t="shared" ca="1" si="4"/>
        <v>1.8291001576248078E-2</v>
      </c>
      <c r="I64" s="6">
        <f t="shared" ca="1" si="9"/>
        <v>1.269734648531915</v>
      </c>
      <c r="J64" s="26">
        <f t="shared" ca="1" si="5"/>
        <v>88.001411284390144</v>
      </c>
      <c r="K64" s="21">
        <f t="shared" ca="1" si="6"/>
        <v>19.711623064619722</v>
      </c>
      <c r="L64" s="25">
        <f t="shared" ca="1" si="2"/>
        <v>18.840850561484011</v>
      </c>
    </row>
    <row r="65" spans="1:12">
      <c r="A65" s="4">
        <v>29</v>
      </c>
      <c r="B65" s="10">
        <f ca="1">(1+'Exhibit 6-6'!B$4)*B64+'Exhibit 6-6'!H$4*(0.5*B64-0.5*B63+3*(0.5-RAND()))</f>
        <v>89.770239651206381</v>
      </c>
      <c r="C65" s="5">
        <f t="shared" ca="1" si="0"/>
        <v>9.0110668323374004</v>
      </c>
      <c r="D65" s="7">
        <f t="shared" ca="1" si="7"/>
        <v>20.892973455140101</v>
      </c>
      <c r="E65" s="6">
        <f t="shared" ca="1" si="1"/>
        <v>0</v>
      </c>
      <c r="F65" s="6">
        <f t="shared" ca="1" si="8"/>
        <v>21.688990857623246</v>
      </c>
      <c r="G65" s="6">
        <f t="shared" ca="1" si="3"/>
        <v>23.836954784003883</v>
      </c>
      <c r="H65" s="6">
        <f t="shared" ca="1" si="4"/>
        <v>2.1955201311349981E-3</v>
      </c>
      <c r="I65" s="6">
        <f t="shared" ca="1" si="9"/>
        <v>1.282431995017234</v>
      </c>
      <c r="J65" s="26">
        <f t="shared" ca="1" si="5"/>
        <v>88.88142539723404</v>
      </c>
      <c r="K65" s="21">
        <f t="shared" ca="1" si="6"/>
        <v>20.290980739411879</v>
      </c>
      <c r="L65" s="25">
        <f t="shared" ca="1" si="2"/>
        <v>19.19172566865678</v>
      </c>
    </row>
    <row r="66" spans="1:12">
      <c r="A66" s="4">
        <v>30</v>
      </c>
      <c r="B66" s="10">
        <f ca="1">(1+'Exhibit 6-6'!B$4)*B65+'Exhibit 6-6'!H$4*(0.5*B65-0.5*B64+3*(0.5-RAND()))</f>
        <v>90.667942047718441</v>
      </c>
      <c r="C66" s="5">
        <f t="shared" ca="1" si="0"/>
        <v>9.0229599787132155</v>
      </c>
      <c r="D66" s="7">
        <f t="shared" ca="1" si="7"/>
        <v>21.50537159202073</v>
      </c>
      <c r="E66" s="6">
        <f t="shared" ca="1" si="1"/>
        <v>0</v>
      </c>
      <c r="F66" s="6">
        <f t="shared" ca="1" si="8"/>
        <v>21.686155893699247</v>
      </c>
      <c r="G66" s="6">
        <f t="shared" ca="1" si="3"/>
        <v>23.836954784003883</v>
      </c>
      <c r="H66" s="6">
        <f t="shared" ca="1" si="4"/>
        <v>-2.8349639239984015E-3</v>
      </c>
      <c r="I66" s="6">
        <f t="shared" ca="1" si="9"/>
        <v>1.2952563149674063</v>
      </c>
      <c r="J66" s="26">
        <f t="shared" ca="1" si="5"/>
        <v>89.770239651206381</v>
      </c>
      <c r="K66" s="21">
        <f t="shared" ca="1" si="6"/>
        <v>20.892973455140101</v>
      </c>
      <c r="L66" s="25">
        <f t="shared" ca="1" si="2"/>
        <v>19.711623064619722</v>
      </c>
    </row>
    <row r="67" spans="1:12">
      <c r="A67" s="4">
        <v>31</v>
      </c>
      <c r="B67" s="10">
        <f ca="1">(1+'Exhibit 6-6'!B$4)*B66+'Exhibit 6-6'!H$4*(0.5*B66-0.5*B65+3*(0.5-RAND()))</f>
        <v>91.57462146819563</v>
      </c>
      <c r="C67" s="5">
        <f t="shared" ca="1" si="0"/>
        <v>9.3723822776790229</v>
      </c>
      <c r="D67" s="7">
        <f t="shared" ca="1" si="7"/>
        <v>21.910286162108239</v>
      </c>
      <c r="E67" s="6">
        <f t="shared" ca="1" si="1"/>
        <v>8.7294221823563584E-2</v>
      </c>
      <c r="F67" s="6">
        <f t="shared" ca="1" si="8"/>
        <v>21.681976931937474</v>
      </c>
      <c r="G67" s="6">
        <f t="shared" ca="1" si="3"/>
        <v>23.924249005827445</v>
      </c>
      <c r="H67" s="6">
        <f t="shared" ca="1" si="4"/>
        <v>-4.1789617617737917E-3</v>
      </c>
      <c r="I67" s="6">
        <f t="shared" ca="1" si="9"/>
        <v>1.3082088781170804</v>
      </c>
      <c r="J67" s="26">
        <f t="shared" ca="1" si="5"/>
        <v>90.667942047718441</v>
      </c>
      <c r="K67" s="21">
        <f t="shared" ca="1" si="6"/>
        <v>21.50537159202073</v>
      </c>
      <c r="L67" s="25">
        <f t="shared" ca="1" si="2"/>
        <v>20.290980739411879</v>
      </c>
    </row>
    <row r="68" spans="1:12">
      <c r="A68" s="4">
        <v>32</v>
      </c>
      <c r="B68" s="10">
        <f ca="1">(1+'Exhibit 6-6'!B$4)*B67+'Exhibit 6-6'!H$4*(0.5*B67-0.5*B66+3*(0.5-RAND()))</f>
        <v>92.49036768287759</v>
      </c>
      <c r="C68" s="5">
        <f t="shared" ca="1" si="0"/>
        <v>10.128506580179996</v>
      </c>
      <c r="D68" s="7">
        <f t="shared" ca="1" si="7"/>
        <v>21.825817683744511</v>
      </c>
      <c r="E68" s="6">
        <f t="shared" ca="1" si="1"/>
        <v>0.26789203654203037</v>
      </c>
      <c r="F68" s="6">
        <f t="shared" ca="1" si="8"/>
        <v>21.741838445006657</v>
      </c>
      <c r="G68" s="6">
        <f t="shared" ca="1" si="3"/>
        <v>24.192141042369474</v>
      </c>
      <c r="H68" s="6">
        <f t="shared" ca="1" si="4"/>
        <v>5.9861513069183303E-2</v>
      </c>
      <c r="I68" s="6">
        <f t="shared" ca="1" si="9"/>
        <v>1.3212909668982513</v>
      </c>
      <c r="J68" s="26">
        <f t="shared" ca="1" si="5"/>
        <v>91.57462146819563</v>
      </c>
      <c r="K68" s="21">
        <f t="shared" ca="1" si="6"/>
        <v>21.910286162108239</v>
      </c>
      <c r="L68" s="25">
        <f t="shared" ca="1" si="2"/>
        <v>20.892973455140101</v>
      </c>
    </row>
    <row r="69" spans="1:12">
      <c r="A69" s="4">
        <v>33</v>
      </c>
      <c r="B69" s="10">
        <f ca="1">(1+'Exhibit 6-6'!B$4)*B68+'Exhibit 6-6'!H$4*(0.5*B68-0.5*B67+3*(0.5-RAND()))</f>
        <v>93.415271359706367</v>
      </c>
      <c r="C69" s="5">
        <f t="shared" ref="C69:C96" ca="1" si="10">100*(G69-F69)/G69</f>
        <v>10.929440580691987</v>
      </c>
      <c r="D69" s="7">
        <f t="shared" ca="1" si="7"/>
        <v>21.217243663882805</v>
      </c>
      <c r="E69" s="6">
        <f t="shared" ref="E69:E96" ca="1" si="11">IF(ISNUMBER(L69)=1,IF(D66&gt;$B$29,$B$27*(L69-$B$29),0),0)</f>
        <v>0.45161147760621884</v>
      </c>
      <c r="F69" s="6">
        <f t="shared" ca="1" si="8"/>
        <v>21.950328231452165</v>
      </c>
      <c r="G69" s="6">
        <f t="shared" ca="1" si="3"/>
        <v>24.643752519975692</v>
      </c>
      <c r="H69" s="6">
        <f t="shared" ca="1" si="4"/>
        <v>0.20848978644550797</v>
      </c>
      <c r="I69" s="6">
        <f t="shared" ca="1" si="9"/>
        <v>1.3345038765672339</v>
      </c>
      <c r="J69" s="26">
        <f t="shared" ca="1" si="5"/>
        <v>92.49036768287759</v>
      </c>
      <c r="K69" s="21">
        <f t="shared" ca="1" si="6"/>
        <v>21.825817683744511</v>
      </c>
      <c r="L69" s="25">
        <f t="shared" ref="L69:L96" ca="1" si="12">OFFSET(D69,-$B$28,0)</f>
        <v>21.50537159202073</v>
      </c>
    </row>
    <row r="70" spans="1:12">
      <c r="A70" s="4">
        <v>34</v>
      </c>
      <c r="B70" s="10">
        <f ca="1">(1+'Exhibit 6-6'!B$4)*B69+'Exhibit 6-6'!H$4*(0.5*B69-0.5*B68+3*(0.5-RAND()))</f>
        <v>94.349424073303425</v>
      </c>
      <c r="C70" s="5">
        <f t="shared" ca="1" si="10"/>
        <v>11.496116814709715</v>
      </c>
      <c r="D70" s="7">
        <f t="shared" ca="1" si="7"/>
        <v>20.264939413662958</v>
      </c>
      <c r="E70" s="6">
        <f t="shared" ca="1" si="11"/>
        <v>0.57308584863247169</v>
      </c>
      <c r="F70" s="6">
        <f t="shared" ca="1" si="8"/>
        <v>22.317881172776431</v>
      </c>
      <c r="G70" s="6">
        <f t="shared" ref="G70:G96" ca="1" si="13">G69+E70</f>
        <v>25.216838368608165</v>
      </c>
      <c r="H70" s="6">
        <f t="shared" ref="H70:H96" ca="1" si="14">F70-F69</f>
        <v>0.36755294132426641</v>
      </c>
      <c r="I70" s="6">
        <f t="shared" ca="1" si="9"/>
        <v>1.3478489153329063</v>
      </c>
      <c r="J70" s="26">
        <f t="shared" ca="1" si="5"/>
        <v>93.415271359706367</v>
      </c>
      <c r="K70" s="21">
        <f t="shared" ca="1" si="6"/>
        <v>21.217243663882805</v>
      </c>
      <c r="L70" s="25">
        <f t="shared" ca="1" si="12"/>
        <v>21.910286162108239</v>
      </c>
    </row>
    <row r="71" spans="1:12">
      <c r="A71" s="4">
        <v>35</v>
      </c>
      <c r="B71" s="10">
        <f ca="1">(1+'Exhibit 6-6'!B$4)*B70+'Exhibit 6-6'!H$4*(0.5*B70-0.5*B69+3*(0.5-RAND()))</f>
        <v>95.292918314036456</v>
      </c>
      <c r="C71" s="5">
        <f t="shared" ca="1" si="10"/>
        <v>11.543678410771564</v>
      </c>
      <c r="D71" s="7">
        <f t="shared" ca="1" si="7"/>
        <v>19.326462929609001</v>
      </c>
      <c r="E71" s="6">
        <f t="shared" ca="1" si="11"/>
        <v>0.54774530512335318</v>
      </c>
      <c r="F71" s="6">
        <f t="shared" ca="1" si="8"/>
        <v>22.790402990561798</v>
      </c>
      <c r="G71" s="6">
        <f t="shared" ca="1" si="13"/>
        <v>25.764583673731519</v>
      </c>
      <c r="H71" s="6">
        <f t="shared" ca="1" si="14"/>
        <v>0.47252181778536695</v>
      </c>
      <c r="I71" s="6">
        <f t="shared" ca="1" si="9"/>
        <v>1.3613274044862353</v>
      </c>
      <c r="J71" s="26">
        <f t="shared" ca="1" si="5"/>
        <v>94.349424073303425</v>
      </c>
      <c r="K71" s="21">
        <f t="shared" ca="1" si="6"/>
        <v>20.264939413662958</v>
      </c>
      <c r="L71" s="25">
        <f t="shared" ca="1" si="12"/>
        <v>21.825817683744511</v>
      </c>
    </row>
    <row r="72" spans="1:12">
      <c r="A72" s="4">
        <v>36</v>
      </c>
      <c r="B72" s="10">
        <f ca="1">(1+'Exhibit 6-6'!B$4)*B71+'Exhibit 6-6'!H$4*(0.5*B71-0.5*B70+3*(0.5-RAND()))</f>
        <v>96.245847497176825</v>
      </c>
      <c r="C72" s="5">
        <f t="shared" ca="1" si="10"/>
        <v>10.980247592460614</v>
      </c>
      <c r="D72" s="7">
        <f t="shared" ca="1" si="7"/>
        <v>18.758121366883145</v>
      </c>
      <c r="E72" s="6">
        <f t="shared" ca="1" si="11"/>
        <v>0.36517309916484136</v>
      </c>
      <c r="F72" s="6">
        <f t="shared" ca="1" si="8"/>
        <v>23.260644783924594</v>
      </c>
      <c r="G72" s="6">
        <f t="shared" ca="1" si="13"/>
        <v>26.129756772896361</v>
      </c>
      <c r="H72" s="6">
        <f t="shared" ca="1" si="14"/>
        <v>0.47024179336279559</v>
      </c>
      <c r="I72" s="6">
        <f t="shared" ca="1" si="9"/>
        <v>1.3749406785310978</v>
      </c>
      <c r="J72" s="26">
        <f t="shared" ca="1" si="5"/>
        <v>95.292918314036456</v>
      </c>
      <c r="K72" s="21">
        <f t="shared" ca="1" si="6"/>
        <v>19.326462929609001</v>
      </c>
      <c r="L72" s="25">
        <f t="shared" ca="1" si="12"/>
        <v>21.217243663882805</v>
      </c>
    </row>
    <row r="73" spans="1:12">
      <c r="A73" s="4">
        <v>37</v>
      </c>
      <c r="B73" s="10">
        <f ca="1">(1+'Exhibit 6-6'!B$4)*B72+'Exhibit 6-6'!H$4*(0.5*B72-0.5*B71+3*(0.5-RAND()))</f>
        <v>97.208305972148594</v>
      </c>
      <c r="C73" s="5">
        <f t="shared" ca="1" si="10"/>
        <v>9.8724939988202092</v>
      </c>
      <c r="D73" s="7">
        <f t="shared" ca="1" si="7"/>
        <v>18.82987455823724</v>
      </c>
      <c r="E73" s="6">
        <f t="shared" ca="1" si="11"/>
        <v>7.9481824098887446E-2</v>
      </c>
      <c r="F73" s="6">
        <f t="shared" ca="1" si="8"/>
        <v>23.621733089370423</v>
      </c>
      <c r="G73" s="6">
        <f t="shared" ca="1" si="13"/>
        <v>26.209238596995249</v>
      </c>
      <c r="H73" s="6">
        <f t="shared" ca="1" si="14"/>
        <v>0.36108830544582915</v>
      </c>
      <c r="I73" s="6">
        <f t="shared" ca="1" si="9"/>
        <v>1.3886900853164088</v>
      </c>
      <c r="J73" s="26">
        <f t="shared" ca="1" si="5"/>
        <v>96.245847497176825</v>
      </c>
      <c r="K73" s="21">
        <f t="shared" ca="1" si="6"/>
        <v>18.758121366883145</v>
      </c>
      <c r="L73" s="25">
        <f t="shared" ca="1" si="12"/>
        <v>20.264939413662958</v>
      </c>
    </row>
    <row r="74" spans="1:12">
      <c r="A74" s="4">
        <v>38</v>
      </c>
      <c r="B74" s="10">
        <f ca="1">(1+'Exhibit 6-6'!B$4)*B73+'Exhibit 6-6'!H$4*(0.5*B73-0.5*B72+3*(0.5-RAND()))</f>
        <v>98.180389031870078</v>
      </c>
      <c r="C74" s="5">
        <f t="shared" ca="1" si="10"/>
        <v>9.2201830323821117</v>
      </c>
      <c r="D74" s="7">
        <f t="shared" ca="1" si="7"/>
        <v>19.270390228596135</v>
      </c>
      <c r="E74" s="6">
        <f t="shared" ca="1" si="11"/>
        <v>0</v>
      </c>
      <c r="F74" s="6">
        <f t="shared" ca="1" si="8"/>
        <v>23.792698826958549</v>
      </c>
      <c r="G74" s="6">
        <f t="shared" ca="1" si="13"/>
        <v>26.209238596995249</v>
      </c>
      <c r="H74" s="6">
        <f t="shared" ca="1" si="14"/>
        <v>0.17096573758812639</v>
      </c>
      <c r="I74" s="6">
        <f t="shared" ca="1" si="9"/>
        <v>1.4025769861695729</v>
      </c>
      <c r="J74" s="26">
        <f t="shared" ca="1" si="5"/>
        <v>97.208305972148594</v>
      </c>
      <c r="K74" s="21">
        <f t="shared" ca="1" si="6"/>
        <v>18.82987455823724</v>
      </c>
      <c r="L74" s="25">
        <f t="shared" ca="1" si="12"/>
        <v>19.326462929609001</v>
      </c>
    </row>
    <row r="75" spans="1:12">
      <c r="A75" s="4">
        <v>39</v>
      </c>
      <c r="B75" s="10">
        <f ca="1">(1+'Exhibit 6-6'!B$4)*B74+'Exhibit 6-6'!H$4*(0.5*B74-0.5*B73+3*(0.5-RAND()))</f>
        <v>99.16219292218878</v>
      </c>
      <c r="C75" s="5">
        <f t="shared" ca="1" si="10"/>
        <v>8.9826259182896671</v>
      </c>
      <c r="D75" s="7">
        <f t="shared" ca="1" si="7"/>
        <v>19.858546095486666</v>
      </c>
      <c r="E75" s="6">
        <f t="shared" ca="1" si="11"/>
        <v>0</v>
      </c>
      <c r="F75" s="6">
        <f t="shared" ca="1" si="8"/>
        <v>23.854960737795174</v>
      </c>
      <c r="G75" s="6">
        <f t="shared" ca="1" si="13"/>
        <v>26.209238596995249</v>
      </c>
      <c r="H75" s="6">
        <f t="shared" ca="1" si="14"/>
        <v>6.2261910836625134E-2</v>
      </c>
      <c r="I75" s="6">
        <f t="shared" ca="1" si="9"/>
        <v>1.4166027560312686</v>
      </c>
      <c r="J75" s="26">
        <f t="shared" ca="1" si="5"/>
        <v>98.180389031870078</v>
      </c>
      <c r="K75" s="21">
        <f t="shared" ca="1" si="6"/>
        <v>19.270390228596135</v>
      </c>
      <c r="L75" s="25">
        <f t="shared" ca="1" si="12"/>
        <v>18.758121366883145</v>
      </c>
    </row>
    <row r="76" spans="1:12">
      <c r="A76" s="4">
        <v>40</v>
      </c>
      <c r="B76" s="10">
        <f ca="1">(1+'Exhibit 6-6'!B$4)*B75+'Exhibit 6-6'!H$4*(0.5*B75-0.5*B74+3*(0.5-RAND()))</f>
        <v>100.15381485141067</v>
      </c>
      <c r="C76" s="5">
        <f t="shared" ca="1" si="10"/>
        <v>8.9066450082648068</v>
      </c>
      <c r="D76" s="7">
        <f t="shared" ca="1" si="7"/>
        <v>20.50991931054978</v>
      </c>
      <c r="E76" s="6">
        <f t="shared" ca="1" si="11"/>
        <v>0</v>
      </c>
      <c r="F76" s="6">
        <f t="shared" ca="1" si="8"/>
        <v>23.874874755791758</v>
      </c>
      <c r="G76" s="6">
        <f t="shared" ca="1" si="13"/>
        <v>26.209238596995249</v>
      </c>
      <c r="H76" s="6">
        <f t="shared" ca="1" si="14"/>
        <v>1.9914017996583766E-2</v>
      </c>
      <c r="I76" s="6">
        <f t="shared" ca="1" si="9"/>
        <v>1.4307687835915812</v>
      </c>
      <c r="J76" s="26">
        <f t="shared" ca="1" si="5"/>
        <v>99.16219292218878</v>
      </c>
      <c r="K76" s="21">
        <f t="shared" ca="1" si="6"/>
        <v>19.858546095486666</v>
      </c>
      <c r="L76" s="25">
        <f t="shared" ca="1" si="12"/>
        <v>18.82987455823724</v>
      </c>
    </row>
    <row r="77" spans="1:12">
      <c r="A77" s="4">
        <f t="shared" ref="A77:A96" si="15">A76+1</f>
        <v>41</v>
      </c>
      <c r="B77" s="10">
        <f ca="1">(1+'Exhibit 6-6'!B$4)*B76+'Exhibit 6-6'!H$4*(0.5*B76-0.5*B75+3*(0.5-RAND()))</f>
        <v>101.15535299992477</v>
      </c>
      <c r="C77" s="5">
        <f t="shared" ca="1" si="10"/>
        <v>8.8955328146973915</v>
      </c>
      <c r="D77" s="7">
        <f t="shared" ca="1" si="7"/>
        <v>21.189495296100976</v>
      </c>
      <c r="E77" s="6">
        <f t="shared" ca="1" si="11"/>
        <v>0</v>
      </c>
      <c r="F77" s="6">
        <f t="shared" ca="1" si="8"/>
        <v>23.877787177117202</v>
      </c>
      <c r="G77" s="6">
        <f t="shared" ca="1" si="13"/>
        <v>26.209238596995249</v>
      </c>
      <c r="H77" s="6">
        <f t="shared" ca="1" si="14"/>
        <v>2.9124213254441145E-3</v>
      </c>
      <c r="I77" s="6">
        <f t="shared" ca="1" si="9"/>
        <v>1.4450764714274971</v>
      </c>
      <c r="J77" s="26">
        <f t="shared" ca="1" si="5"/>
        <v>100.15381485141067</v>
      </c>
      <c r="K77" s="21">
        <f t="shared" ca="1" si="6"/>
        <v>20.50991931054978</v>
      </c>
      <c r="L77" s="25">
        <f t="shared" ca="1" si="12"/>
        <v>19.270390228596135</v>
      </c>
    </row>
    <row r="78" spans="1:12">
      <c r="A78" s="4">
        <f t="shared" si="15"/>
        <v>42</v>
      </c>
      <c r="B78" s="10">
        <f ca="1">(1+'Exhibit 6-6'!B$4)*B77+'Exhibit 6-6'!H$4*(0.5*B77-0.5*B76+3*(0.5-RAND()))</f>
        <v>102.16690652992402</v>
      </c>
      <c r="C78" s="5">
        <f t="shared" ca="1" si="10"/>
        <v>8.9091355218090378</v>
      </c>
      <c r="D78" s="7">
        <f t="shared" ca="1" si="7"/>
        <v>21.882941327980308</v>
      </c>
      <c r="E78" s="6">
        <f t="shared" ca="1" si="11"/>
        <v>0</v>
      </c>
      <c r="F78" s="6">
        <f t="shared" ca="1" si="8"/>
        <v>23.874222011154661</v>
      </c>
      <c r="G78" s="6">
        <f t="shared" ca="1" si="13"/>
        <v>26.209238596995249</v>
      </c>
      <c r="H78" s="6">
        <f t="shared" ca="1" si="14"/>
        <v>-3.5651659625415277E-3</v>
      </c>
      <c r="I78" s="6">
        <f t="shared" ca="1" si="9"/>
        <v>1.4595272361417722</v>
      </c>
      <c r="J78" s="26">
        <f t="shared" ca="1" si="5"/>
        <v>101.15535299992477</v>
      </c>
      <c r="K78" s="21">
        <f t="shared" ca="1" si="6"/>
        <v>21.189495296100976</v>
      </c>
      <c r="L78" s="25">
        <f t="shared" ca="1" si="12"/>
        <v>19.858546095486666</v>
      </c>
    </row>
    <row r="79" spans="1:12">
      <c r="A79" s="4">
        <f t="shared" si="15"/>
        <v>43</v>
      </c>
      <c r="B79" s="10">
        <f ca="1">(1+'Exhibit 6-6'!B$4)*B78+'Exhibit 6-6'!H$4*(0.5*B78-0.5*B77+3*(0.5-RAND()))</f>
        <v>103.18857559522326</v>
      </c>
      <c r="C79" s="5">
        <f t="shared" ca="1" si="10"/>
        <v>9.459431008573624</v>
      </c>
      <c r="D79" s="7">
        <f t="shared" ca="1" si="7"/>
        <v>22.237818513673574</v>
      </c>
      <c r="E79" s="6">
        <f t="shared" ca="1" si="11"/>
        <v>0.1529757931649339</v>
      </c>
      <c r="F79" s="6">
        <f t="shared" ca="1" si="8"/>
        <v>23.868498907590713</v>
      </c>
      <c r="G79" s="6">
        <f t="shared" ca="1" si="13"/>
        <v>26.362214390160183</v>
      </c>
      <c r="H79" s="6">
        <f t="shared" ca="1" si="14"/>
        <v>-5.7231035639482286E-3</v>
      </c>
      <c r="I79" s="6">
        <f t="shared" ca="1" si="9"/>
        <v>1.4741225085031899</v>
      </c>
      <c r="J79" s="26">
        <f t="shared" ca="1" si="5"/>
        <v>102.16690652992402</v>
      </c>
      <c r="K79" s="21">
        <f t="shared" ca="1" si="6"/>
        <v>21.882941327980308</v>
      </c>
      <c r="L79" s="25">
        <f t="shared" ca="1" si="12"/>
        <v>20.50991931054978</v>
      </c>
    </row>
    <row r="80" spans="1:12">
      <c r="A80" s="4">
        <f t="shared" si="15"/>
        <v>44</v>
      </c>
      <c r="B80" s="10">
        <f ca="1">(1+'Exhibit 6-6'!B$4)*B79+'Exhibit 6-6'!H$4*(0.5*B79-0.5*B78+3*(0.5-RAND()))</f>
        <v>104.22046135117549</v>
      </c>
      <c r="C80" s="5">
        <f t="shared" ca="1" si="10"/>
        <v>10.302357594696977</v>
      </c>
      <c r="D80" s="7">
        <f t="shared" ca="1" si="7"/>
        <v>22.036105314160508</v>
      </c>
      <c r="E80" s="6">
        <f t="shared" ca="1" si="11"/>
        <v>0.35684858883029269</v>
      </c>
      <c r="F80" s="6">
        <f t="shared" ca="1" si="8"/>
        <v>23.966369564942582</v>
      </c>
      <c r="G80" s="6">
        <f t="shared" ca="1" si="13"/>
        <v>26.719062978990475</v>
      </c>
      <c r="H80" s="6">
        <f t="shared" ca="1" si="14"/>
        <v>9.7870657351869284E-2</v>
      </c>
      <c r="I80" s="6">
        <f t="shared" ca="1" si="9"/>
        <v>1.4888637335882218</v>
      </c>
      <c r="J80" s="26">
        <f t="shared" ca="1" si="5"/>
        <v>103.18857559522326</v>
      </c>
      <c r="K80" s="21">
        <f t="shared" ca="1" si="6"/>
        <v>22.237818513673574</v>
      </c>
      <c r="L80" s="25">
        <f t="shared" ca="1" si="12"/>
        <v>21.189495296100976</v>
      </c>
    </row>
    <row r="81" spans="1:12">
      <c r="A81" s="4">
        <f t="shared" si="15"/>
        <v>45</v>
      </c>
      <c r="B81" s="10">
        <f ca="1">(1+'Exhibit 6-6'!B$4)*B80+'Exhibit 6-6'!H$4*(0.5*B80-0.5*B79+3*(0.5-RAND()))</f>
        <v>105.26266596468724</v>
      </c>
      <c r="C81" s="5">
        <f t="shared" ca="1" si="10"/>
        <v>11.18124471809824</v>
      </c>
      <c r="D81" s="7">
        <f t="shared" ca="1" si="7"/>
        <v>21.255204323866248</v>
      </c>
      <c r="E81" s="6">
        <f t="shared" ca="1" si="11"/>
        <v>0.56488239839409249</v>
      </c>
      <c r="F81" s="6">
        <f t="shared" ca="1" si="8"/>
        <v>24.233260675986948</v>
      </c>
      <c r="G81" s="6">
        <f t="shared" ca="1" si="13"/>
        <v>27.283945377384569</v>
      </c>
      <c r="H81" s="6">
        <f t="shared" ca="1" si="14"/>
        <v>0.26689111104436591</v>
      </c>
      <c r="I81" s="6">
        <f t="shared" ca="1" si="9"/>
        <v>1.5037523709241041</v>
      </c>
      <c r="J81" s="26">
        <f t="shared" ca="1" si="5"/>
        <v>104.22046135117549</v>
      </c>
      <c r="K81" s="21">
        <f t="shared" ca="1" si="6"/>
        <v>22.036105314160508</v>
      </c>
      <c r="L81" s="25">
        <f t="shared" ca="1" si="12"/>
        <v>21.882941327980308</v>
      </c>
    </row>
    <row r="82" spans="1:12">
      <c r="A82" s="4">
        <f t="shared" si="15"/>
        <v>46</v>
      </c>
      <c r="B82" s="10">
        <f ca="1">(1+'Exhibit 6-6'!B$4)*B81+'Exhibit 6-6'!H$4*(0.5*B81-0.5*B80+3*(0.5-RAND()))</f>
        <v>106.31529262433412</v>
      </c>
      <c r="C82" s="5">
        <f t="shared" ca="1" si="10"/>
        <v>11.730584538526474</v>
      </c>
      <c r="D82" s="7">
        <f t="shared" ca="1" si="7"/>
        <v>20.151686484883129</v>
      </c>
      <c r="E82" s="6">
        <f t="shared" ca="1" si="11"/>
        <v>0.67134555410207208</v>
      </c>
      <c r="F82" s="6">
        <f t="shared" ca="1" si="8"/>
        <v>24.675971895777575</v>
      </c>
      <c r="G82" s="6">
        <f t="shared" ca="1" si="13"/>
        <v>27.95529093148664</v>
      </c>
      <c r="H82" s="6">
        <f t="shared" ca="1" si="14"/>
        <v>0.44271121979062755</v>
      </c>
      <c r="I82" s="6">
        <f t="shared" ca="1" si="9"/>
        <v>1.5187898946333451</v>
      </c>
      <c r="J82" s="26">
        <f t="shared" ca="1" si="5"/>
        <v>105.26266596468724</v>
      </c>
      <c r="K82" s="21">
        <f t="shared" ca="1" si="6"/>
        <v>21.255204323866248</v>
      </c>
      <c r="L82" s="25">
        <f t="shared" ca="1" si="12"/>
        <v>22.237818513673574</v>
      </c>
    </row>
    <row r="83" spans="1:12">
      <c r="A83" s="4">
        <f t="shared" si="15"/>
        <v>47</v>
      </c>
      <c r="B83" s="10">
        <f ca="1">(1+'Exhibit 6-6'!B$4)*B82+'Exhibit 6-6'!H$4*(0.5*B82-0.5*B81+3*(0.5-RAND()))</f>
        <v>107.37844555057747</v>
      </c>
      <c r="C83" s="5">
        <f t="shared" ca="1" si="10"/>
        <v>11.72217175542894</v>
      </c>
      <c r="D83" s="7">
        <f t="shared" ca="1" si="7"/>
        <v>19.110546526227385</v>
      </c>
      <c r="E83" s="6">
        <f t="shared" ca="1" si="11"/>
        <v>0.61083159424815248</v>
      </c>
      <c r="F83" s="6">
        <f t="shared" ca="1" si="8"/>
        <v>25.217552579401886</v>
      </c>
      <c r="G83" s="6">
        <f t="shared" ca="1" si="13"/>
        <v>28.566122525734794</v>
      </c>
      <c r="H83" s="6">
        <f t="shared" ca="1" si="14"/>
        <v>0.54158068362431067</v>
      </c>
      <c r="I83" s="6">
        <f t="shared" ca="1" si="9"/>
        <v>1.5339777935796786</v>
      </c>
      <c r="J83" s="26">
        <f t="shared" ca="1" si="5"/>
        <v>106.31529262433412</v>
      </c>
      <c r="K83" s="21">
        <f t="shared" ca="1" si="6"/>
        <v>20.151686484883129</v>
      </c>
      <c r="L83" s="25">
        <f t="shared" ca="1" si="12"/>
        <v>22.036105314160508</v>
      </c>
    </row>
    <row r="84" spans="1:12">
      <c r="A84" s="4">
        <f t="shared" si="15"/>
        <v>48</v>
      </c>
      <c r="B84" s="10">
        <f ca="1">(1+'Exhibit 6-6'!B$4)*B83+'Exhibit 6-6'!H$4*(0.5*B83-0.5*B82+3*(0.5-RAND()))</f>
        <v>108.45223000608324</v>
      </c>
      <c r="C84" s="5">
        <f t="shared" ca="1" si="10"/>
        <v>11.056882942265187</v>
      </c>
      <c r="D84" s="7">
        <f t="shared" ca="1" si="7"/>
        <v>18.504618206999336</v>
      </c>
      <c r="E84" s="6">
        <f t="shared" ca="1" si="11"/>
        <v>0.37656129715987452</v>
      </c>
      <c r="F84" s="6">
        <f t="shared" ca="1" si="8"/>
        <v>25.742525152247282</v>
      </c>
      <c r="G84" s="6">
        <f t="shared" ca="1" si="13"/>
        <v>28.942683822894669</v>
      </c>
      <c r="H84" s="6">
        <f t="shared" ca="1" si="14"/>
        <v>0.524972572845396</v>
      </c>
      <c r="I84" s="6">
        <f t="shared" ca="1" si="9"/>
        <v>1.5493175715154754</v>
      </c>
      <c r="J84" s="26">
        <f t="shared" ca="1" si="5"/>
        <v>107.37844555057747</v>
      </c>
      <c r="K84" s="21">
        <f t="shared" ca="1" si="6"/>
        <v>19.110546526227385</v>
      </c>
      <c r="L84" s="25">
        <f t="shared" ca="1" si="12"/>
        <v>21.255204323866248</v>
      </c>
    </row>
    <row r="85" spans="1:12">
      <c r="A85" s="4">
        <f t="shared" si="15"/>
        <v>49</v>
      </c>
      <c r="B85" s="10">
        <f ca="1">(1+'Exhibit 6-6'!B$4)*B84+'Exhibit 6-6'!H$4*(0.5*B84-0.5*B83+3*(0.5-RAND()))</f>
        <v>109.53675230614408</v>
      </c>
      <c r="C85" s="5">
        <f t="shared" ca="1" si="10"/>
        <v>9.8285862346346402</v>
      </c>
      <c r="D85" s="7">
        <f t="shared" ca="1" si="7"/>
        <v>18.59977659550464</v>
      </c>
      <c r="E85" s="6">
        <f t="shared" ca="1" si="11"/>
        <v>4.5505945464938691E-2</v>
      </c>
      <c r="F85" s="6">
        <f t="shared" ca="1" si="8"/>
        <v>26.139060539116848</v>
      </c>
      <c r="G85" s="6">
        <f t="shared" ca="1" si="13"/>
        <v>28.988189768359607</v>
      </c>
      <c r="H85" s="6">
        <f t="shared" ca="1" si="14"/>
        <v>0.3965353868695658</v>
      </c>
      <c r="I85" s="6">
        <f t="shared" ca="1" si="9"/>
        <v>1.5648107472306303</v>
      </c>
      <c r="J85" s="26">
        <f t="shared" ca="1" si="5"/>
        <v>108.45223000608324</v>
      </c>
      <c r="K85" s="21">
        <f t="shared" ca="1" si="6"/>
        <v>18.504618206999336</v>
      </c>
      <c r="L85" s="25">
        <f t="shared" ca="1" si="12"/>
        <v>20.151686484883129</v>
      </c>
    </row>
    <row r="86" spans="1:12">
      <c r="A86" s="4">
        <f t="shared" si="15"/>
        <v>50</v>
      </c>
      <c r="B86" s="10">
        <f ca="1">(1+'Exhibit 6-6'!B$4)*B85+'Exhibit 6-6'!H$4*(0.5*B85-0.5*B84+3*(0.5-RAND()))</f>
        <v>110.63211982920552</v>
      </c>
      <c r="C86" s="5">
        <f t="shared" ca="1" si="10"/>
        <v>9.1788149140875177</v>
      </c>
      <c r="D86" s="7">
        <f t="shared" ca="1" si="7"/>
        <v>19.057992369750615</v>
      </c>
      <c r="E86" s="6">
        <f t="shared" ca="1" si="11"/>
        <v>0</v>
      </c>
      <c r="F86" s="6">
        <f t="shared" ca="1" si="8"/>
        <v>26.327417482577424</v>
      </c>
      <c r="G86" s="6">
        <f t="shared" ca="1" si="13"/>
        <v>28.988189768359607</v>
      </c>
      <c r="H86" s="6">
        <f t="shared" ca="1" si="14"/>
        <v>0.18835694346057608</v>
      </c>
      <c r="I86" s="6">
        <f t="shared" ca="1" si="9"/>
        <v>1.5804588547029366</v>
      </c>
      <c r="J86" s="26">
        <f t="shared" ca="1" si="5"/>
        <v>109.53675230614408</v>
      </c>
      <c r="K86" s="21">
        <f t="shared" ca="1" si="6"/>
        <v>18.59977659550464</v>
      </c>
      <c r="L86" s="25">
        <f t="shared" ca="1" si="12"/>
        <v>19.110546526227385</v>
      </c>
    </row>
    <row r="87" spans="1:12">
      <c r="A87" s="4">
        <f t="shared" si="15"/>
        <v>51</v>
      </c>
      <c r="B87" s="10">
        <f ca="1">(1+'Exhibit 6-6'!B$4)*B86+'Exhibit 6-6'!H$4*(0.5*B86-0.5*B85+3*(0.5-RAND()))</f>
        <v>111.73844102749757</v>
      </c>
      <c r="C87" s="5">
        <f t="shared" ca="1" si="10"/>
        <v>8.8972907037431597</v>
      </c>
      <c r="D87" s="7">
        <f t="shared" ca="1" si="7"/>
        <v>19.688455130374091</v>
      </c>
      <c r="E87" s="6">
        <f t="shared" ca="1" si="11"/>
        <v>0</v>
      </c>
      <c r="F87" s="6">
        <f t="shared" ca="1" si="8"/>
        <v>26.409026254915922</v>
      </c>
      <c r="G87" s="6">
        <f t="shared" ca="1" si="13"/>
        <v>28.988189768359607</v>
      </c>
      <c r="H87" s="6">
        <f t="shared" ca="1" si="14"/>
        <v>8.160877233849817E-2</v>
      </c>
      <c r="I87" s="6">
        <f t="shared" ca="1" si="9"/>
        <v>1.5962634432499661</v>
      </c>
      <c r="J87" s="26">
        <f t="shared" ca="1" si="5"/>
        <v>110.63211982920552</v>
      </c>
      <c r="K87" s="21">
        <f t="shared" ca="1" si="6"/>
        <v>19.057992369750615</v>
      </c>
      <c r="L87" s="25">
        <f t="shared" ca="1" si="12"/>
        <v>18.504618206999336</v>
      </c>
    </row>
    <row r="88" spans="1:12">
      <c r="A88" s="4">
        <f t="shared" si="15"/>
        <v>52</v>
      </c>
      <c r="B88" s="10">
        <f ca="1">(1+'Exhibit 6-6'!B$4)*B87+'Exhibit 6-6'!H$4*(0.5*B87-0.5*B86+3*(0.5-RAND()))</f>
        <v>112.85582543777255</v>
      </c>
      <c r="C88" s="5">
        <f t="shared" ca="1" si="10"/>
        <v>8.7864682904497613</v>
      </c>
      <c r="D88" s="7">
        <f t="shared" ca="1" si="7"/>
        <v>20.405232068757073</v>
      </c>
      <c r="E88" s="6">
        <f t="shared" ca="1" si="11"/>
        <v>0</v>
      </c>
      <c r="F88" s="6">
        <f t="shared" ca="1" si="8"/>
        <v>26.441151666387288</v>
      </c>
      <c r="G88" s="6">
        <f t="shared" ca="1" si="13"/>
        <v>28.988189768359607</v>
      </c>
      <c r="H88" s="6">
        <f t="shared" ca="1" si="14"/>
        <v>3.212541147136605E-2</v>
      </c>
      <c r="I88" s="6">
        <f t="shared" ca="1" si="9"/>
        <v>1.6122260776824657</v>
      </c>
      <c r="J88" s="26">
        <f t="shared" ca="1" si="5"/>
        <v>111.73844102749757</v>
      </c>
      <c r="K88" s="21">
        <f t="shared" ca="1" si="6"/>
        <v>19.688455130374091</v>
      </c>
      <c r="L88" s="25">
        <f t="shared" ca="1" si="12"/>
        <v>18.59977659550464</v>
      </c>
    </row>
    <row r="89" spans="1:12">
      <c r="A89" s="4">
        <f t="shared" si="15"/>
        <v>53</v>
      </c>
      <c r="B89" s="10">
        <f ca="1">(1+'Exhibit 6-6'!B$4)*B88+'Exhibit 6-6'!H$4*(0.5*B88-0.5*B87+3*(0.5-RAND()))</f>
        <v>113.98438369215027</v>
      </c>
      <c r="C89" s="5">
        <f t="shared" ca="1" si="10"/>
        <v>8.7573398743341766</v>
      </c>
      <c r="D89" s="7">
        <f t="shared" ca="1" si="7"/>
        <v>21.16593511616113</v>
      </c>
      <c r="E89" s="6">
        <f t="shared" ca="1" si="11"/>
        <v>0</v>
      </c>
      <c r="F89" s="6">
        <f t="shared" ca="1" si="8"/>
        <v>26.449595466927391</v>
      </c>
      <c r="G89" s="6">
        <f t="shared" ca="1" si="13"/>
        <v>28.988189768359607</v>
      </c>
      <c r="H89" s="6">
        <f t="shared" ca="1" si="14"/>
        <v>8.4438005401032967E-3</v>
      </c>
      <c r="I89" s="6">
        <f t="shared" ca="1" si="9"/>
        <v>1.6283483384592905</v>
      </c>
      <c r="J89" s="26">
        <f t="shared" ca="1" si="5"/>
        <v>112.85582543777255</v>
      </c>
      <c r="K89" s="21">
        <f t="shared" ca="1" si="6"/>
        <v>20.405232068757073</v>
      </c>
      <c r="L89" s="25">
        <f t="shared" ca="1" si="12"/>
        <v>19.057992369750615</v>
      </c>
    </row>
    <row r="90" spans="1:12">
      <c r="A90" s="4">
        <f t="shared" si="15"/>
        <v>54</v>
      </c>
      <c r="B90" s="10">
        <f ca="1">(1+'Exhibit 6-6'!B$4)*B89+'Exhibit 6-6'!H$4*(0.5*B89-0.5*B88+3*(0.5-RAND()))</f>
        <v>115.12422752907177</v>
      </c>
      <c r="C90" s="5">
        <f t="shared" ca="1" si="10"/>
        <v>8.7659615349678486</v>
      </c>
      <c r="D90" s="7">
        <f t="shared" ca="1" si="7"/>
        <v>21.949522458612659</v>
      </c>
      <c r="E90" s="6">
        <f t="shared" ca="1" si="11"/>
        <v>0</v>
      </c>
      <c r="F90" s="6">
        <f t="shared" ca="1" si="8"/>
        <v>26.447096203581719</v>
      </c>
      <c r="G90" s="6">
        <f t="shared" ca="1" si="13"/>
        <v>28.988189768359607</v>
      </c>
      <c r="H90" s="6">
        <f t="shared" ca="1" si="14"/>
        <v>-2.499263345672631E-3</v>
      </c>
      <c r="I90" s="6">
        <f t="shared" ca="1" si="9"/>
        <v>1.6446318218438833</v>
      </c>
      <c r="J90" s="26">
        <f t="shared" ca="1" si="5"/>
        <v>113.98438369215027</v>
      </c>
      <c r="K90" s="21">
        <f t="shared" ca="1" si="6"/>
        <v>21.16593511616113</v>
      </c>
      <c r="L90" s="25">
        <f t="shared" ca="1" si="12"/>
        <v>19.688455130374091</v>
      </c>
    </row>
    <row r="91" spans="1:12">
      <c r="A91" s="4">
        <f t="shared" si="15"/>
        <v>55</v>
      </c>
      <c r="B91" s="10">
        <f ca="1">(1+'Exhibit 6-6'!B$4)*B90+'Exhibit 6-6'!H$4*(0.5*B90-0.5*B89+3*(0.5-RAND()))</f>
        <v>116.27546980436249</v>
      </c>
      <c r="C91" s="5">
        <f t="shared" ca="1" si="10"/>
        <v>9.1713936384037655</v>
      </c>
      <c r="D91" s="7">
        <f t="shared" ca="1" si="7"/>
        <v>22.495147876908835</v>
      </c>
      <c r="E91" s="6">
        <f t="shared" ca="1" si="11"/>
        <v>0.12156962062712182</v>
      </c>
      <c r="F91" s="6">
        <f t="shared" ca="1" si="8"/>
        <v>26.439988768230556</v>
      </c>
      <c r="G91" s="6">
        <f t="shared" ca="1" si="13"/>
        <v>29.109759388986728</v>
      </c>
      <c r="H91" s="6">
        <f t="shared" ca="1" si="14"/>
        <v>-7.1074353511626498E-3</v>
      </c>
      <c r="I91" s="6">
        <f t="shared" ca="1" si="9"/>
        <v>1.6610781400623222</v>
      </c>
      <c r="J91" s="26">
        <f t="shared" ca="1" si="5"/>
        <v>115.12422752907177</v>
      </c>
      <c r="K91" s="21">
        <f t="shared" ca="1" si="6"/>
        <v>21.949522458612659</v>
      </c>
      <c r="L91" s="25">
        <f t="shared" ca="1" si="12"/>
        <v>20.405232068757073</v>
      </c>
    </row>
    <row r="92" spans="1:12">
      <c r="A92" s="4">
        <f t="shared" si="15"/>
        <v>56</v>
      </c>
      <c r="B92" s="10">
        <f ca="1">(1+'Exhibit 6-6'!B$4)*B91+'Exhibit 6-6'!H$4*(0.5*B91-0.5*B90+3*(0.5-RAND()))</f>
        <v>117.43822450240611</v>
      </c>
      <c r="C92" s="5">
        <f t="shared" ca="1" si="10"/>
        <v>10.023884737066165</v>
      </c>
      <c r="D92" s="7">
        <f t="shared" ca="1" si="7"/>
        <v>22.479029156139699</v>
      </c>
      <c r="E92" s="6">
        <f t="shared" ca="1" si="11"/>
        <v>0.34978053484833893</v>
      </c>
      <c r="F92" s="6">
        <f t="shared" ca="1" si="8"/>
        <v>26.50654959779985</v>
      </c>
      <c r="G92" s="6">
        <f t="shared" ca="1" si="13"/>
        <v>29.459539923835067</v>
      </c>
      <c r="H92" s="6">
        <f t="shared" ca="1" si="14"/>
        <v>6.65608295692941E-2</v>
      </c>
      <c r="I92" s="6">
        <f t="shared" ca="1" si="9"/>
        <v>1.6776889214629456</v>
      </c>
      <c r="J92" s="26">
        <f t="shared" ca="1" si="5"/>
        <v>116.27546980436249</v>
      </c>
      <c r="K92" s="21">
        <f t="shared" ca="1" si="6"/>
        <v>22.495147876908835</v>
      </c>
      <c r="L92" s="25">
        <f t="shared" ca="1" si="12"/>
        <v>21.16593511616113</v>
      </c>
    </row>
    <row r="93" spans="1:12">
      <c r="A93" s="4">
        <f t="shared" si="15"/>
        <v>57</v>
      </c>
      <c r="B93" s="10">
        <f ca="1">(1+'Exhibit 6-6'!B$4)*B92+'Exhibit 6-6'!H$4*(0.5*B92-0.5*B91+3*(0.5-RAND()))</f>
        <v>118.61260674743018</v>
      </c>
      <c r="C93" s="5">
        <f t="shared" ca="1" si="10"/>
        <v>10.985278036945212</v>
      </c>
      <c r="D93" s="7">
        <f t="shared" ca="1" si="7"/>
        <v>21.814586344557835</v>
      </c>
      <c r="E93" s="6">
        <f t="shared" ca="1" si="11"/>
        <v>0.58485673758379764</v>
      </c>
      <c r="F93" s="6">
        <f t="shared" ca="1" si="8"/>
        <v>26.743936153639318</v>
      </c>
      <c r="G93" s="6">
        <f t="shared" ca="1" si="13"/>
        <v>30.044396661418865</v>
      </c>
      <c r="H93" s="6">
        <f t="shared" ca="1" si="14"/>
        <v>0.23738655583946766</v>
      </c>
      <c r="I93" s="6">
        <f t="shared" ca="1" si="9"/>
        <v>1.694465810677575</v>
      </c>
      <c r="J93" s="26">
        <f t="shared" ca="1" si="5"/>
        <v>117.43822450240611</v>
      </c>
      <c r="K93" s="21">
        <f t="shared" ca="1" si="6"/>
        <v>22.479029156139699</v>
      </c>
      <c r="L93" s="25">
        <f t="shared" ca="1" si="12"/>
        <v>21.949522458612659</v>
      </c>
    </row>
    <row r="94" spans="1:12">
      <c r="A94" s="4">
        <f t="shared" si="15"/>
        <v>58</v>
      </c>
      <c r="B94" s="10">
        <f ca="1">(1+'Exhibit 6-6'!B$4)*B93+'Exhibit 6-6'!H$4*(0.5*B93-0.5*B92+3*(0.5-RAND()))</f>
        <v>119.79873281490448</v>
      </c>
      <c r="C94" s="5">
        <f t="shared" ca="1" si="10"/>
        <v>11.739039721791299</v>
      </c>
      <c r="D94" s="7">
        <f t="shared" ca="1" si="7"/>
        <v>20.676493379528871</v>
      </c>
      <c r="E94" s="6">
        <f t="shared" ca="1" si="11"/>
        <v>0.74854436307265038</v>
      </c>
      <c r="F94" s="6">
        <f t="shared" ca="1" si="8"/>
        <v>27.178145446118688</v>
      </c>
      <c r="G94" s="6">
        <f t="shared" ca="1" si="13"/>
        <v>30.792941024491515</v>
      </c>
      <c r="H94" s="6">
        <f t="shared" ca="1" si="14"/>
        <v>0.43420929247936968</v>
      </c>
      <c r="I94" s="6">
        <f t="shared" ca="1" si="9"/>
        <v>1.7114104687843508</v>
      </c>
      <c r="J94" s="26">
        <f t="shared" ca="1" si="5"/>
        <v>118.61260674743018</v>
      </c>
      <c r="K94" s="21">
        <f t="shared" ca="1" si="6"/>
        <v>21.814586344557835</v>
      </c>
      <c r="L94" s="25">
        <f t="shared" ca="1" si="12"/>
        <v>22.495147876908835</v>
      </c>
    </row>
    <row r="95" spans="1:12">
      <c r="A95" s="4">
        <f t="shared" si="15"/>
        <v>59</v>
      </c>
      <c r="B95" s="10">
        <f ca="1">(1+'Exhibit 6-6'!B$4)*B94+'Exhibit 6-6'!H$4*(0.5*B94-0.5*B93+3*(0.5-RAND()))</f>
        <v>120.99672014305352</v>
      </c>
      <c r="C95" s="5">
        <f t="shared" ca="1" si="10"/>
        <v>11.985582646280472</v>
      </c>
      <c r="D95" s="7">
        <f t="shared" ca="1" si="7"/>
        <v>19.444846786319104</v>
      </c>
      <c r="E95" s="6">
        <f t="shared" ca="1" si="11"/>
        <v>0.74370874684190968</v>
      </c>
      <c r="F95" s="6">
        <f t="shared" ca="1" si="8"/>
        <v>27.756798549122237</v>
      </c>
      <c r="G95" s="6">
        <f t="shared" ca="1" si="13"/>
        <v>31.536649771333426</v>
      </c>
      <c r="H95" s="6">
        <f t="shared" ca="1" si="14"/>
        <v>0.57865310300354977</v>
      </c>
      <c r="I95" s="6">
        <f t="shared" ca="1" si="9"/>
        <v>1.7285245734721943</v>
      </c>
      <c r="J95" s="26">
        <f t="shared" ca="1" si="5"/>
        <v>119.79873281490448</v>
      </c>
      <c r="K95" s="21">
        <f t="shared" ca="1" si="6"/>
        <v>20.676493379528871</v>
      </c>
      <c r="L95" s="25">
        <f t="shared" ca="1" si="12"/>
        <v>22.479029156139699</v>
      </c>
    </row>
    <row r="96" spans="1:12">
      <c r="A96" s="4">
        <f t="shared" si="15"/>
        <v>60</v>
      </c>
      <c r="B96" s="10">
        <f ca="1">(1+'Exhibit 6-6'!B$4)*B95+'Exhibit 6-6'!H$4*(0.5*B95-0.5*B94+3*(0.5-RAND()))</f>
        <v>122.20668734448405</v>
      </c>
      <c r="C96" s="5">
        <f t="shared" ca="1" si="10"/>
        <v>11.580476633312777</v>
      </c>
      <c r="D96" s="7">
        <f t="shared" ca="1" si="7"/>
        <v>18.522883006795372</v>
      </c>
      <c r="E96" s="6">
        <f t="shared" ca="1" si="11"/>
        <v>0.54437590336735042</v>
      </c>
      <c r="F96" s="6">
        <f t="shared" ca="1" si="8"/>
        <v>28.36588999271498</v>
      </c>
      <c r="G96" s="6">
        <f t="shared" ca="1" si="13"/>
        <v>32.081025674700776</v>
      </c>
      <c r="H96" s="6">
        <f t="shared" ca="1" si="14"/>
        <v>0.60909144359274237</v>
      </c>
      <c r="I96" s="6">
        <f t="shared" ca="1" si="9"/>
        <v>1.7458098192069162</v>
      </c>
      <c r="J96" s="26">
        <f t="shared" ca="1" si="5"/>
        <v>120.99672014305352</v>
      </c>
      <c r="K96" s="21">
        <f t="shared" ca="1" si="6"/>
        <v>19.444846786319104</v>
      </c>
      <c r="L96" s="25">
        <f t="shared" ca="1" si="12"/>
        <v>21.814586344557835</v>
      </c>
    </row>
    <row r="97" spans="2:2">
      <c r="B97" s="5"/>
    </row>
    <row r="98" spans="2:2">
      <c r="B98" s="5"/>
    </row>
    <row r="99" spans="2:2">
      <c r="B99" s="5"/>
    </row>
    <row r="100" spans="2:2">
      <c r="B100" s="5"/>
    </row>
    <row r="101" spans="2:2">
      <c r="B101" s="5"/>
    </row>
  </sheetData>
  <mergeCells count="1">
    <mergeCell ref="J34:K34"/>
  </mergeCells>
  <printOptions gridLinesSet="0"/>
  <pageMargins left="0.75" right="0.75" top="1" bottom="1" header="0.5" footer="0.5"/>
  <pageSetup orientation="portrait" horizontalDpi="4294967292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Exhibit 6-6</vt:lpstr>
      <vt:lpstr>RENTCYC</vt:lpstr>
      <vt:lpstr>RENTCYC!Print_Area</vt:lpstr>
      <vt:lpstr>RENTCYC!Print_Area_MI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Geltner</dc:creator>
  <cp:lastModifiedBy>dgeltner</cp:lastModifiedBy>
  <dcterms:created xsi:type="dcterms:W3CDTF">1997-11-03T18:03:12Z</dcterms:created>
  <dcterms:modified xsi:type="dcterms:W3CDTF">2012-10-23T00:34:03Z</dcterms:modified>
</cp:coreProperties>
</file>